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1580" windowHeight="10095" activeTab="0"/>
  </bookViews>
  <sheets>
    <sheet name="стр.1" sheetId="1" r:id="rId1"/>
    <sheet name="25 сч.сент.-дек.18" sheetId="2" r:id="rId2"/>
    <sheet name="10 сч " sheetId="3" r:id="rId3"/>
    <sheet name="26 счет " sheetId="4" r:id="rId4"/>
  </sheets>
  <definedNames>
    <definedName name="_xlnm._FilterDatabase" localSheetId="1" hidden="1">'25 сч.сент.-дек.18'!$A$8:$F$860</definedName>
    <definedName name="_xlnm.Print_Area" localSheetId="0">'стр.1'!$A$1:$EY$93</definedName>
  </definedNames>
  <calcPr fullCalcOnLoad="1"/>
</workbook>
</file>

<file path=xl/sharedStrings.xml><?xml version="1.0" encoding="utf-8"?>
<sst xmlns="http://schemas.openxmlformats.org/spreadsheetml/2006/main" count="8088" uniqueCount="1741">
  <si>
    <t>Показатель</t>
  </si>
  <si>
    <t>Единица измерения</t>
  </si>
  <si>
    <t>Код показа-теля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</si>
  <si>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</si>
  <si>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</si>
  <si>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</si>
  <si>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</si>
  <si>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</si>
  <si>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</si>
  <si>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</si>
  <si>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</si>
  <si>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</si>
  <si>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</si>
  <si>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</si>
  <si>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</si>
  <si>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</si>
  <si>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</si>
  <si>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</si>
  <si>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</si>
  <si>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</si>
  <si>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</si>
  <si>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</si>
  <si>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</si>
  <si>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</si>
  <si>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</si>
  <si>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</si>
  <si>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</si>
  <si>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</si>
  <si>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</si>
  <si>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</si>
  <si>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</si>
  <si>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</si>
  <si>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</si>
  <si>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</si>
  <si>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</si>
  <si>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</si>
  <si>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</si>
  <si>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</si>
  <si>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</si>
  <si>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</si>
  <si>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</si>
  <si>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</si>
  <si>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</si>
  <si>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</si>
  <si>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</si>
  <si>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</si>
  <si>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</si>
  <si>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</si>
  <si>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</si>
  <si>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</si>
  <si>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</si>
  <si>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</si>
  <si>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</si>
  <si>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</si>
  <si>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</si>
  <si>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</si>
  <si>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</si>
  <si>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</si>
  <si>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</si>
  <si>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</si>
  <si>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</si>
  <si>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</si>
  <si>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</si>
  <si>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</si>
  <si>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</si>
  <si>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</si>
  <si>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</si>
  <si>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</si>
  <si>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</si>
  <si>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</si>
  <si>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</si>
  <si>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</si>
  <si>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</si>
  <si>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</si>
  <si>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</si>
  <si>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</si>
  <si>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</si>
  <si>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</si>
  <si>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</si>
  <si>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</si>
  <si>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</si>
  <si>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</si>
  <si>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</si>
  <si>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</si>
  <si>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</si>
  <si>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</si>
  <si>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</si>
  <si>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</si>
  <si>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</si>
  <si>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</si>
  <si>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</si>
  <si>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</si>
  <si>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</si>
  <si>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</si>
  <si>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</si>
  <si>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</si>
  <si>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</si>
  <si>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</si>
  <si>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</si>
  <si>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</si>
  <si>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</si>
  <si>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</si>
  <si>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</si>
  <si>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</si>
  <si>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</si>
  <si>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</si>
  <si>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</si>
  <si>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</si>
  <si>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</si>
  <si>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</si>
  <si>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</si>
  <si>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</si>
  <si>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</si>
  <si>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</si>
  <si>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</si>
  <si>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</si>
  <si>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</si>
  <si>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</si>
  <si>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</si>
  <si>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</si>
  <si>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</si>
  <si>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</si>
  <si>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</si>
  <si>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</si>
  <si>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</si>
  <si>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</si>
  <si>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</si>
  <si>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</si>
  <si>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</si>
  <si>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</si>
  <si>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ООО "МИП "Кинешма"</t>
  </si>
  <si>
    <t>3703045850</t>
  </si>
  <si>
    <t>Ивановская обл, г.Кинешма, ул.2-я Шуйская, д.1</t>
  </si>
  <si>
    <t>Ивановская область</t>
  </si>
  <si>
    <t>И.А.Голубков</t>
  </si>
  <si>
    <t>Передача
по расп-редели-тельным сетям (сентябрь-декабрь)</t>
  </si>
  <si>
    <t>готово</t>
  </si>
  <si>
    <t>Директор оп экономике и финансам</t>
  </si>
  <si>
    <t>О.А.Кедрова</t>
  </si>
  <si>
    <t>По состоянию на конец отчетного периода,
всего по предприятию</t>
  </si>
  <si>
    <t>Карточка счета 25 за Сентябрь 2018 г. - Декабрь 2018 г.</t>
  </si>
  <si>
    <t>Выводимые данные:</t>
  </si>
  <si>
    <t>БУ (данные бухгалтерского учета)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</si>
  <si>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</si>
  <si>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</si>
  <si>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</si>
  <si>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</si>
  <si>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</si>
  <si>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</si>
  <si>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Текущее сальдо</t>
  </si>
  <si>
    <t>Счет</t>
  </si>
  <si>
    <t>Сальдо на начало</t>
  </si>
  <si>
    <t>01.09.2018</t>
  </si>
  <si>
    <t>&lt;...&gt;
&lt;...&gt;
Ключ трубный N1
Основной склад</t>
  </si>
  <si>
    <t>&lt;...&gt;
Участок перекачки воды (Ст.2 подъема)
25.06. Транспортные расходы</t>
  </si>
  <si>
    <t>10.06</t>
  </si>
  <si>
    <t xml:space="preserve"> </t>
  </si>
  <si>
    <t>25</t>
  </si>
  <si>
    <t>Д</t>
  </si>
  <si>
    <t>&lt;...&gt;
&lt;...&gt;
Ножевка по металлу300мм с п.р.
Основной склад</t>
  </si>
  <si>
    <t>&lt;...&gt;
&lt;...&gt;
Ножовка по металлу 300мм д.р.
Основной склад</t>
  </si>
  <si>
    <t>&lt;...&gt;
&lt;...&gt;
молоток слес 400гр
Основной склад</t>
  </si>
  <si>
    <t>&lt;...&gt;
&lt;...&gt;
Молоток600гр
Основной склад</t>
  </si>
  <si>
    <t>&lt;...&gt;
&lt;...&gt;
Светильник СПО 120х2 под LED лампу Т8 TDM
Основной склад</t>
  </si>
  <si>
    <t>&lt;...&gt;
&lt;...&gt;
Прожектор св-й СДО50-2-Н 50Вт
Основной склад</t>
  </si>
  <si>
    <t>&lt;...&gt;
&lt;...&gt;
Прожектор св-й СДО100-2-Н 100Вт
Основной склад</t>
  </si>
  <si>
    <t>&lt;...&gt;
&lt;...&gt;
Лампа св-я НЛ-Т8-20 Вт-230
Основной склад</t>
  </si>
  <si>
    <t>&lt;...&gt;
&lt;...&gt;
Лампа св-я НЛ-Т8-10 вт-230
Основной склад</t>
  </si>
  <si>
    <t>&lt;...&gt;
&lt;...&gt;
Дорожный знак :Ограничение высота 5.0м
Основной склад</t>
  </si>
  <si>
    <t>&lt;...&gt;
&lt;...&gt;
Дорожный знак :Ограничение высота 5,5м
Основной склад</t>
  </si>
  <si>
    <t>&lt;...&gt;
&lt;...&gt;
Трансформатор тока ТРП-23 300/5А 1,5ВА
Основной склад</t>
  </si>
  <si>
    <t>&lt;...&gt;
&lt;...&gt;
Угол 90гр.20 полипропилен
Основной склад</t>
  </si>
  <si>
    <t>&lt;...&gt;
&lt;...&gt;
Подводка для воды
Основной склад</t>
  </si>
  <si>
    <t>&lt;...&gt;
&lt;...&gt;
Заглушка ПП 20 
Основной склад</t>
  </si>
  <si>
    <t>&lt;...&gt;
&lt;...&gt;
Саморез 4.2*25мм
Основной склад</t>
  </si>
  <si>
    <t>&lt;...&gt;
&lt;...&gt;
Сверло 6*160мм
Основной склад</t>
  </si>
  <si>
    <t>&lt;...&gt;
&lt;...&gt;
Сверло 10*310мм
Основной склад</t>
  </si>
  <si>
    <t>&lt;...&gt;
&lt;...&gt;
Сверло 8*310мм
Основной склад</t>
  </si>
  <si>
    <t>&lt;...&gt;
&lt;...&gt;
Гофросифон 1 1/4 40/50
Основной склад</t>
  </si>
  <si>
    <t>&lt;...&gt;
&lt;...&gt;
Манжета 73/50
Основной склад</t>
  </si>
  <si>
    <t>&lt;...&gt;
&lt;...&gt;
Ниппель  16*1/2
Основной склад</t>
  </si>
  <si>
    <t>&lt;...&gt;
&lt;...&gt;
Фонарь налобный светодиодный
Основной склад</t>
  </si>
  <si>
    <t>&lt;...&gt;
&lt;...&gt;
Резьба 50ч
Основной склад</t>
  </si>
  <si>
    <t>&lt;...&gt;
&lt;...&gt;
Муфта компр. 32*1 1/4
Основной склад</t>
  </si>
  <si>
    <t>&lt;...&gt;
&lt;...&gt;
переходник 1 1/2-1/4
Основной склад</t>
  </si>
  <si>
    <t>&lt;...&gt;
&lt;...&gt;
муфта 40 сталь
Основной склад</t>
  </si>
  <si>
    <t>&lt;...&gt;
&lt;...&gt;
Труба теплоиз. 35/9*2м
Основной склад</t>
  </si>
  <si>
    <t>&lt;...&gt;
&lt;...&gt;
Саморез 4.2*32мм
Основной склад</t>
  </si>
  <si>
    <t>&lt;...&gt;
&lt;...&gt;
Бита крест 70мм
Основной склад</t>
  </si>
  <si>
    <t>&lt;...&gt;
&lt;...&gt;
Труба  ПП D25
Основной склад</t>
  </si>
  <si>
    <t>&lt;...&gt;
&lt;...&gt;
Фильтр -сетка 32 ПП
Основной склад</t>
  </si>
  <si>
    <t>Приобретение услуг и прочих активов 0000-000034 от 01.09.2018 12:00:00
Поступление услуг</t>
  </si>
  <si>
    <t>&lt;...&gt;
&lt;...&gt;
Электроконтакт, ЗАО
Транспорт</t>
  </si>
  <si>
    <t>60.01</t>
  </si>
  <si>
    <t>&lt;...&gt;
&lt;...&gt;
Лист оцинк. 1000х2000мм
Основной склад</t>
  </si>
  <si>
    <t>&lt;...&gt;
&lt;...&gt;
Ножовка по металлу 100мм д.р.
Основной склад</t>
  </si>
  <si>
    <t>&lt;...&gt;
&lt;...&gt;
Подшипник 180208
Основной склад</t>
  </si>
  <si>
    <t>&lt;...&gt;
&lt;...&gt;
Штанга разрядная КУ-10 /без гасящего резистора/
Основной склад</t>
  </si>
  <si>
    <t>&lt;...&gt;
&lt;...&gt;
Электроды МР 3С ф4 ЛЭ3
Основной склад</t>
  </si>
  <si>
    <t>&lt;...&gt;
&lt;...&gt;
Электроды МР-3 АРСЕНАЛ 4,0мм
Основной склад</t>
  </si>
  <si>
    <t>&lt;...&gt;
&lt;...&gt;
Водонагреватель THERMEX
Основной склад</t>
  </si>
  <si>
    <t>&lt;...&gt;
&lt;...&gt;
Набор матриц для скругления НМ-300-с
Основной склад</t>
  </si>
  <si>
    <t>&lt;...&gt;
&lt;...&gt;
Сапоги резиновые
Основной склад</t>
  </si>
  <si>
    <t>&lt;...&gt;
&lt;...&gt;
Тепловое реле РТТ-325П УХЛ4 50А 42,5-57,5
Основной склад</t>
  </si>
  <si>
    <t>&lt;...&gt;
&lt;...&gt;
Тепловое реле РТТ-325П УХЛ463А 53,5-72,3
Основной склад</t>
  </si>
  <si>
    <t>&lt;...&gt;
&lt;...&gt;
Тепловое реле РТТ-325П УХЛ4 80А 68,0-92,0
Основной склад</t>
  </si>
  <si>
    <t>&lt;...&gt;
&lt;...&gt;
Тепловое реле РТТ-326П УХЛ4 100А 85,0-115,0
Основной склад</t>
  </si>
  <si>
    <t>&lt;...&gt;
&lt;...&gt;
Цемент М-500
Основной склад</t>
  </si>
  <si>
    <t>&lt;...&gt;
&lt;...&gt;
Отвертка крестовая 1х100мм
Основной склад</t>
  </si>
  <si>
    <t>&lt;...&gt;
&lt;...&gt;
Отвертка шлицевая 4х100мм
Основной склад</t>
  </si>
  <si>
    <t>&lt;...&gt;
&lt;...&gt;
Перфоратор ДИОЛД900Вт
Основной склад</t>
  </si>
  <si>
    <t>&lt;...&gt;
&lt;...&gt;
Дрель ударн ДИОЛД МЭСУ-6-01
Основной склад</t>
  </si>
  <si>
    <t>&lt;...&gt;
&lt;...&gt;
Зубило 200мм НИЗ
Основной склад</t>
  </si>
  <si>
    <t>&lt;...&gt;
&lt;...&gt;
Зубило 160мм цинк
Основной склад</t>
  </si>
  <si>
    <t>&lt;...&gt;
&lt;...&gt;
Набор рожковых ключей10ЭК
Основной склад</t>
  </si>
  <si>
    <t>&lt;...&gt;
&lt;...&gt;
Набор комбинированных ключей КГК11
Основной склад</t>
  </si>
  <si>
    <t>&lt;...&gt;
&lt;...&gt;
Набор сверл по металлу 1,5-6,5мм
Основной склад</t>
  </si>
  <si>
    <t>&lt;...&gt;
&lt;...&gt;
Набор сверл Практика1,5-6,5+3,2мм
Основной склад</t>
  </si>
  <si>
    <t>&lt;...&gt;
&lt;...&gt;
Набор сверл по металлу Практика2,3,4,5,6мм
Основной склад</t>
  </si>
  <si>
    <t>&lt;...&gt;
&lt;...&gt;
Фильтр масляный S-EKO150A
Основной склад</t>
  </si>
  <si>
    <t>&lt;...&gt;
&lt;...&gt;
Фильтр воздушный S-EKO150A
Основной склад</t>
  </si>
  <si>
    <t>&lt;...&gt;
&lt;...&gt;
сепаротор S-EKO150A
Основной склад</t>
  </si>
  <si>
    <t>&lt;...&gt;
&lt;...&gt;
Масло Shell Corena S46
Основной склад</t>
  </si>
  <si>
    <t>&lt;...&gt;
&lt;...&gt;
Канистра 20л
Основной склад</t>
  </si>
  <si>
    <t>&lt;...&gt;
&lt;...&gt;
Счетчик эл-й ПСЧ-4ТМ.05МД.25
Основной склад</t>
  </si>
  <si>
    <t>&lt;...&gt;
&lt;...&gt;
Автомат ВА 47-63 10А
Основной склад</t>
  </si>
  <si>
    <t>&lt;...&gt;
&lt;...&gt;
Автомат ВА 47-63 16А
Основной склад</t>
  </si>
  <si>
    <t>&lt;...&gt;
&lt;...&gt;
Автомат ВА 47-63 25А
Основной склад</t>
  </si>
  <si>
    <t>&lt;...&gt;
&lt;...&gt;
Пена монтажная 
Основной склад</t>
  </si>
  <si>
    <t>&lt;...&gt;
&lt;...&gt;
Коробка 1-2 авт. пластик
Основной склад</t>
  </si>
  <si>
    <t>&lt;...&gt;
&lt;...&gt;
Труба гофра ПВХ D20
Основной склад</t>
  </si>
  <si>
    <t>&lt;...&gt;
&lt;...&gt;
Саморез 4.8*95мм
Основной склад</t>
  </si>
  <si>
    <t>&lt;...&gt;
&lt;...&gt;
Труба  ВГП 20*2,8 
Основной склад</t>
  </si>
  <si>
    <t>&lt;...&gt;
&lt;...&gt;
Молоко концентрированное
Основной склад</t>
  </si>
  <si>
    <t>&lt;...&gt;
&lt;...&gt;
Угол 90гр.32 полипропилен
Основной склад</t>
  </si>
  <si>
    <t>10.01</t>
  </si>
  <si>
    <t>&lt;...&gt;
&lt;...&gt;
Тройник 32 полипропилен
Основной склад</t>
  </si>
  <si>
    <t>&lt;...&gt;
&lt;...&gt;
Эмаль ПФ-115 черная
Основной склад</t>
  </si>
  <si>
    <t>&lt;...&gt;
&lt;...&gt;
Эмаль ПФ-115 зеленая
Основной склад</t>
  </si>
  <si>
    <t>&lt;...&gt;
&lt;...&gt;
Насос циркулярный 25*40
Основной склад</t>
  </si>
  <si>
    <t>&lt;...&gt;
&lt;...&gt;
Тройник  кубик 
Основной склад</t>
  </si>
  <si>
    <t>&lt;...&gt;
&lt;...&gt;
Кислота серная аккумуляторная 
Основной склад</t>
  </si>
  <si>
    <t>&lt;...&gt;
&lt;...&gt;
Кран ДУ15 РУ 16 рычаг м-м шар.
Основной склад</t>
  </si>
  <si>
    <t>&lt;...&gt;
&lt;...&gt;
Отвод 40 крутоизогн. из ст.ВГП труб
Основной склад</t>
  </si>
  <si>
    <t>&lt;...&gt;
&lt;...&gt;
Отвод 57 ГОСТ 17375-2001
Основной склад</t>
  </si>
  <si>
    <t>&lt;...&gt;
&lt;...&gt;
Кран-шар вода
Основной склад</t>
  </si>
  <si>
    <t>&lt;...&gt;
&lt;...&gt;
Кран 32 шаров.полипропилен
Основной склад</t>
  </si>
  <si>
    <t>&lt;...&gt;
&lt;...&gt;
Лен коса 200гр.
Основной склад</t>
  </si>
  <si>
    <t>&lt;...&gt;
&lt;...&gt;
Кран-шар вода 1/2
Основной склад</t>
  </si>
  <si>
    <t>&lt;...&gt;
&lt;...&gt;
Батарейка пальчик.
Основной склад</t>
  </si>
  <si>
    <t>&lt;...&gt;
&lt;...&gt;
Угол 90гр.25 полипропилен
Основной склад</t>
  </si>
  <si>
    <t>&lt;...&gt;
&lt;...&gt;
Масляный фильтр НВ-14П
Основной склад</t>
  </si>
  <si>
    <t>&lt;...&gt;
&lt;...&gt;
Воздушный фильтр НВ-14П
Основной склад</t>
  </si>
  <si>
    <t>&lt;...&gt;
&lt;...&gt;
Эмаль ПФ-115 красная
Основной склад</t>
  </si>
  <si>
    <t>&lt;...&gt;
&lt;...&gt;
Эмаль ПФ-115 голубая
Основной склад</t>
  </si>
  <si>
    <t>&lt;...&gt;
&lt;...&gt;
Отвод 76 ГОСТ 17375-2001
Основной склад</t>
  </si>
  <si>
    <t>&lt;...&gt;
&lt;...&gt;
Отвод 89 ГОСТ 17375-2001
Основной склад</t>
  </si>
  <si>
    <t>&lt;...&gt;
&lt;...&gt;
Счетчик СТВХ-65 ДУ65 фланцевый
Основной склад</t>
  </si>
  <si>
    <t>&lt;...&gt;
&lt;...&gt;
Очиститель монтажной пены
Основной склад</t>
  </si>
  <si>
    <t>&lt;...&gt;
&lt;...&gt;
Валик малярный
Основной склад</t>
  </si>
  <si>
    <t>&lt;...&gt;
&lt;...&gt;
Изолента ПВХ
Основной склад</t>
  </si>
  <si>
    <t>&lt;...&gt;
&lt;...&gt;
Линокром сланец серый ХКП
Основной склад</t>
  </si>
  <si>
    <t>&lt;...&gt;
&lt;...&gt;
Линокром сланец серый ХПП
Основной склад</t>
  </si>
  <si>
    <t>&lt;...&gt;
&lt;...&gt;
Труба  ВГП 15*2,8
Основной склад</t>
  </si>
  <si>
    <t>&lt;...&gt;
&lt;...&gt;
Муфта ПЭ  Д90
Основной склад</t>
  </si>
  <si>
    <t>&lt;...&gt;
&lt;...&gt;
Муфта ПЭ  Д75
Основной склад</t>
  </si>
  <si>
    <t>&lt;...&gt;
&lt;...&gt;
ПВС 2*4,0
Основной склад</t>
  </si>
  <si>
    <t>&lt;...&gt;
&lt;...&gt;
Мешки для мусора
Основной склад</t>
  </si>
  <si>
    <t>&lt;...&gt;
&lt;...&gt;
Арматура для бачка
Основной склад</t>
  </si>
  <si>
    <t>&lt;...&gt;
&lt;...&gt;
Пистолет для монтажной пены
Основной склад</t>
  </si>
  <si>
    <t>&lt;...&gt;
&lt;...&gt;
Уаит-спирит
Основной склад</t>
  </si>
  <si>
    <t>&lt;...&gt;
&lt;...&gt;
Саморез чер. 3,5*55мм
Основной склад</t>
  </si>
  <si>
    <t>&lt;...&gt;
&lt;...&gt;
Саморез 4.2*19мм
Основной склад</t>
  </si>
  <si>
    <t>&lt;...&gt;
&lt;...&gt;
Саморез 4.2*41мм
Основной склад</t>
  </si>
  <si>
    <t>&lt;...&gt;
&lt;...&gt;
Сверло по металлу ф3,5мм
Основной склад</t>
  </si>
  <si>
    <t>&lt;...&gt;
&lt;...&gt;
Розетка
Основной склад</t>
  </si>
  <si>
    <t>&lt;...&gt;
&lt;...&gt;
Вилка бел. с кембриком
Основной склад</t>
  </si>
  <si>
    <t>&lt;...&gt;
&lt;...&gt;
Компр.муфта 32 
Основной склад</t>
  </si>
  <si>
    <t>&lt;...&gt;
&lt;...&gt;
муфта 32*25 полипропилен
Основной склад</t>
  </si>
  <si>
    <t>&lt;...&gt;
&lt;...&gt;
муфта 15 сталь
Основной склад</t>
  </si>
  <si>
    <t>&lt;...&gt;
&lt;...&gt;
муфта 50 сталь
Основной склад</t>
  </si>
  <si>
    <t>&lt;...&gt;
&lt;...&gt;
муфта комб.25*1/2
Основной склад</t>
  </si>
  <si>
    <t>&lt;...&gt;
&lt;...&gt;
Компр.муфта 63 
Основной склад</t>
  </si>
  <si>
    <t>&lt;...&gt;
&lt;...&gt;
Компр.муфта 63*1
Основной склад</t>
  </si>
  <si>
    <t>&lt;...&gt;
&lt;...&gt;
Масло компрессорное
Основной склад</t>
  </si>
  <si>
    <t>&lt;...&gt;
&lt;...&gt;
Лента ФУМ
Основной склад</t>
  </si>
  <si>
    <t>&lt;...&gt;
&lt;...&gt;
Выкл.Электра 
Основной склад</t>
  </si>
  <si>
    <t>&lt;...&gt;
&lt;...&gt;
Клипса Д20 ПВХ
Основной склад</t>
  </si>
  <si>
    <t>&lt;...&gt;
&lt;...&gt;
Смеситель для душа
Основной склад</t>
  </si>
  <si>
    <t>&lt;...&gt;
&lt;...&gt;
Ключ трубный 2
Основной склад</t>
  </si>
  <si>
    <t>&lt;...&gt;
&lt;...&gt;
Гвозди 3,5*90мм
Основной склад</t>
  </si>
  <si>
    <t>&lt;...&gt;
&lt;...&gt;
Кисть 70*150мм
Основной склад</t>
  </si>
  <si>
    <t>&lt;...&gt;
Станция флотации
25.06. Транспортные расходы</t>
  </si>
  <si>
    <t>Приобретение услуг и прочих активов 0000-000035 от 01.09.2018 12:00:02
Поступление услуг</t>
  </si>
  <si>
    <t>&lt;...&gt;
&lt;...&gt;
Сидоров Дмитрий Давыдович, ИП
Основной договор</t>
  </si>
  <si>
    <t>03.09.2018</t>
  </si>
  <si>
    <t xml:space="preserve">Списание на расходы 0000-000137 от 03.09.2018 9:16:15
Списание товаров на расходы </t>
  </si>
  <si>
    <t>&lt;...&gt;
Станция флотации
25.25. Охрана труда</t>
  </si>
  <si>
    <t>&lt;...&gt;
&lt;...&gt;
перчатки х/б
Основной склад</t>
  </si>
  <si>
    <t>&lt;...&gt;
Участок перекачки ХБС (канализационная станция)
25.06. Транспортные расходы</t>
  </si>
  <si>
    <t>Приобретение услуг и прочих активов 0000-000036 от 03.09.2018 9:16:17
Поступление услуг</t>
  </si>
  <si>
    <t>&lt;...&gt;
&lt;...&gt;
ИП Охлопков Лев Александрович
Основной договор</t>
  </si>
  <si>
    <t>04.09.2018</t>
  </si>
  <si>
    <t>Приобретение товаров и услуг 0000-000258 от 04.09.2018 8:32:56
Поступление услуг</t>
  </si>
  <si>
    <t>&lt;...&gt;
Станция нейтрализации
25.24. Медосмотр работников</t>
  </si>
  <si>
    <t>Станция нейтрализации
Душин Андрей Владимирович</t>
  </si>
  <si>
    <t>71.01</t>
  </si>
  <si>
    <t>05.09.2018</t>
  </si>
  <si>
    <t>Приобретение товаров и услуг 0000-000271 от 05.09.2018 9:03:16
Поступление услуг</t>
  </si>
  <si>
    <t>Станция нейтрализации
Осипов Евгений Львович</t>
  </si>
  <si>
    <t>Приобретение услуг и прочих активов 0000-000038 от 05.09.2018 23:59:59
Поступление услуг</t>
  </si>
  <si>
    <t>&lt;...&gt;
&lt;...&gt;
Деловые линии, ООО
Основной договор</t>
  </si>
  <si>
    <t>06.09.2018</t>
  </si>
  <si>
    <t xml:space="preserve">Списание на расходы 0000-000138 от 06.09.2018 9:30:08
Списание товаров на расходы </t>
  </si>
  <si>
    <t>&lt;...&gt;
Станция нейтрализации
25.30. Текущий ремонт зданий, сооружений, инвентаря</t>
  </si>
  <si>
    <t xml:space="preserve">Списание на расходы 0000-000139 от 06.09.2018 15:54:43
Списание товаров на расходы </t>
  </si>
  <si>
    <t>&lt;...&gt;
Компрессорная
25.30. Текущий ремонт зданий, сооружений, инвентаря</t>
  </si>
  <si>
    <t xml:space="preserve">Списание на расходы 0000-000140 от 06.09.2018 16:17:14
Списание товаров на расходы </t>
  </si>
  <si>
    <t>&lt;...&gt;
Компрессорная
25.28. Содержание зданий, сооружений и инвентаря</t>
  </si>
  <si>
    <t>07.09.2018</t>
  </si>
  <si>
    <t xml:space="preserve">Списание на расходы 0000-000141 от 07.09.2018 11:20:14
Списание товаров на расходы </t>
  </si>
  <si>
    <t>&lt;...&gt;
Станция флотации
25.29. Текущий ремонт оборудования</t>
  </si>
  <si>
    <t>Приобретение услуг и прочих активов 0000-000037 от 07.09.2018 23:59:59
Поступление услуг</t>
  </si>
  <si>
    <t>&lt;...&gt;
Электроучасток
25.06. Транспортные расходы</t>
  </si>
  <si>
    <t>Приобретение услуг и прочих активов 0000-000039 от 07.09.2018 23:59:59
Поступление услуг</t>
  </si>
  <si>
    <t>10.09.2018</t>
  </si>
  <si>
    <t xml:space="preserve">Списание на расходы 0000-000142 от 10.09.2018 9:14:00
Списание товаров на расходы </t>
  </si>
  <si>
    <t>&lt;...&gt;
Станция нейтрализации
25.25. Охрана труда</t>
  </si>
  <si>
    <t xml:space="preserve">Списание на расходы 0000-000143 от 10.09.2018 9:17:11
Списание товаров на расходы </t>
  </si>
  <si>
    <t>&lt;...&gt;
Электроучасток
25.25. Охрана труда</t>
  </si>
  <si>
    <t>11.09.2018</t>
  </si>
  <si>
    <t xml:space="preserve">Списание на расходы 0000-000144 от 11.09.2018 9:37:31
Списание товаров на расходы </t>
  </si>
  <si>
    <t>&lt;...&gt;
&lt;...&gt;
Мыло
Основной склад</t>
  </si>
  <si>
    <t>&lt;...&gt;
&lt;...&gt;
Крем для рук защитный гидрофильного действия
Основной склад</t>
  </si>
  <si>
    <t xml:space="preserve">Списание на расходы 0000-000145 от 11.09.2018 10:32:41
Списание товаров на расходы </t>
  </si>
  <si>
    <t>&lt;...&gt;
Электроучасток
25.30. Текущий ремонт зданий, сооружений, инвентаря</t>
  </si>
  <si>
    <t>&lt;...&gt;
Электроучасток
25.29. Текущий ремонт оборудования</t>
  </si>
  <si>
    <t>&lt;...&gt;
Электроучасток
25.28. Содержание зданий, сооружений и инвентаря</t>
  </si>
  <si>
    <t xml:space="preserve">Списание на расходы 0000-000146 от 11.09.2018 11:00:52
Списание товаров на расходы </t>
  </si>
  <si>
    <t>12.09.2018</t>
  </si>
  <si>
    <t xml:space="preserve">Списание на расходы 0000-000147 от 12.09.2018 8:55:39
Списание товаров на расходы </t>
  </si>
  <si>
    <t>&lt;...&gt;
Станция нейтрализации
25.28. Содержание зданий, сооружений и инвентаря</t>
  </si>
  <si>
    <t xml:space="preserve">Списание на расходы 0000-000148 от 12.09.2018 9:00:45
Списание товаров на расходы </t>
  </si>
  <si>
    <t xml:space="preserve">Списание на расходы 0000-000149 от 12.09.2018 9:05:48
Списание товаров на расходы </t>
  </si>
  <si>
    <t>&lt;...&gt;
&lt;...&gt;
Рукавицы брезентовые
Основной склад</t>
  </si>
  <si>
    <t xml:space="preserve">Списание на расходы 0000-000150 от 12.09.2018 9:07:07
Списание товаров на расходы </t>
  </si>
  <si>
    <t xml:space="preserve">Списание на расходы 0000-000151 от 12.09.2018 11:23:15
Списание товаров на расходы </t>
  </si>
  <si>
    <t>&lt;...&gt;
Компрессорная
25.25. Охрана труда</t>
  </si>
  <si>
    <t>&lt;...&gt;
&lt;...&gt;
Перчатки ПВХ
Основной склад</t>
  </si>
  <si>
    <t>&lt;...&gt;
&lt;...&gt;
Черенок
Основной склад</t>
  </si>
  <si>
    <t>&lt;...&gt;
&lt;...&gt;
Щетка для пола
Основной склад</t>
  </si>
  <si>
    <t xml:space="preserve">Списание на расходы 0000-000152 от 12.09.2018 11:25:11
Списание товаров на расходы </t>
  </si>
  <si>
    <t>&lt;...&gt;
&lt;...&gt;
Полуботинки
Основной склад</t>
  </si>
  <si>
    <t>&lt;...&gt;
&lt;...&gt;
Халат женский
Основной склад</t>
  </si>
  <si>
    <t>13.09.2018</t>
  </si>
  <si>
    <t>Приобретение товаров и услуг 0000-000291 от 13.09.2018 14:42:24
Поступление услуг</t>
  </si>
  <si>
    <t>&lt;...&gt;
&lt;...&gt;
Кинешемская городская электросеть, ОАО
Основной договор</t>
  </si>
  <si>
    <t>14.09.2018</t>
  </si>
  <si>
    <t xml:space="preserve">Списание на расходы 0000-000153 от 14.09.2018 8:32:24
Списание товаров на расходы </t>
  </si>
  <si>
    <t xml:space="preserve">Списание на расходы 0000-000156 от 14.09.2018 11:49:49
Списание товаров на расходы </t>
  </si>
  <si>
    <t>Приобретение услуг и прочих активов 0000-000043 от 14.09.2018 23:59:59
Поступление услуг</t>
  </si>
  <si>
    <t>&lt;...&gt;
Компрессорная
25.06. Транспортные расходы</t>
  </si>
  <si>
    <t>Приобретение услуг и прочих активов 0000-000044 от 14.09.2018 23:59:59
Поступление услуг</t>
  </si>
  <si>
    <t>Приобретение услуг и прочих активов 0000-000045 от 14.09.2018 23:59:59
Поступление услуг</t>
  </si>
  <si>
    <t>17.09.2018</t>
  </si>
  <si>
    <t xml:space="preserve">Списание на расходы 0000-000157 от 17.09.2018 13:02:51
Списание товаров на расходы </t>
  </si>
  <si>
    <t>&lt;...&gt;
Станция нейтрализации
25.05. Стоимость инструмента, оснастки и приспособлений</t>
  </si>
  <si>
    <t xml:space="preserve">Списание на расходы 0000-000158 от 17.09.2018 13:15:28
Списание товаров на расходы </t>
  </si>
  <si>
    <t xml:space="preserve">Списание на расходы 0000-000159 от 17.09.2018 13:18:34
Списание товаров на расходы </t>
  </si>
  <si>
    <t xml:space="preserve">Списание на расходы 0000-000160 от 17.09.2018 16:16:43
Списание товаров на расходы </t>
  </si>
  <si>
    <t>20.09.2018</t>
  </si>
  <si>
    <t xml:space="preserve">Списание на расходы 0000-000161 от 20.09.2018 15:58:09
Списание товаров на расходы </t>
  </si>
  <si>
    <t>21.09.2018</t>
  </si>
  <si>
    <t xml:space="preserve">Списание на расходы 0000-000162 от 21.09.2018 8:29:57
Списание товаров на расходы </t>
  </si>
  <si>
    <t>24.09.2018</t>
  </si>
  <si>
    <t xml:space="preserve">Списание на расходы 0000-000163 от 24.09.2018 9:09:52
Списание товаров на расходы </t>
  </si>
  <si>
    <t>&lt;...&gt;
Компрессорная
25.29. Текущий ремонт оборудования</t>
  </si>
  <si>
    <t>Приобретение товаров и услуг 0000-00301 от 24.09.2018 11:15:59
Поступление услуг</t>
  </si>
  <si>
    <t>&lt;...&gt;
Станция флотации
25.09. Энергоресурсы</t>
  </si>
  <si>
    <t>&lt;...&gt;
&lt;...&gt;
Центр гигиены и эпидемиологии в Ивановской области, ФБУЗ
161/МИП-44/18 от 15.02.2018</t>
  </si>
  <si>
    <t>Приобретение товаров и услуг 0000-00367 от 24.09.2018 23:59:59
Поступление услуг</t>
  </si>
  <si>
    <t>&lt;...&gt;
&lt;...&gt;
Кинешма Аутомотив Компонентс, ООО
КАС-306/18/МИП-139/18 Ремонт крыши ст.нейтрализации</t>
  </si>
  <si>
    <t>Приобретение услуг и прочих активов 0000-000040 от 24.09.2018 23:59:59
Поступление услуг</t>
  </si>
  <si>
    <t>Приобретение услуг и прочих активов 0000-000041 от 24.09.2018 23:59:59
Поступление услуг</t>
  </si>
  <si>
    <t>Приобретение услуг и прочих активов 0000-000042 от 24.09.2018 23:59:59
Поступление услуг</t>
  </si>
  <si>
    <t>25.09.2018</t>
  </si>
  <si>
    <t xml:space="preserve">Списание на расходы 0000-000164 от 25.09.2018 8:42:14
Списание товаров на расходы </t>
  </si>
  <si>
    <t xml:space="preserve">Списание на расходы 0000-000165 от 25.09.2018 10:12:22
Списание товаров на расходы </t>
  </si>
  <si>
    <t xml:space="preserve">Списание на расходы 0000-000166 от 25.09.2018 10:19:19
Списание товаров на расходы </t>
  </si>
  <si>
    <t>Приобретение товаров и услуг 0000-00306 от 25.09.2018 10:35:14
Поступление услуг</t>
  </si>
  <si>
    <t>&lt;...&gt;
&lt;...&gt;
Электроремонт, ООО
№25/01-1 от 25.01.2018г. ремонт электрооборудования</t>
  </si>
  <si>
    <t>26.09.2018</t>
  </si>
  <si>
    <t>Приобретение услуг и прочих активов 0000-000032 от 26.09.2018 10:16:09
Поступление услуг</t>
  </si>
  <si>
    <t>Приобретение услуг и прочих активов 0000-000047 от 26.09.2018 23:59:59
Поступление услуг</t>
  </si>
  <si>
    <t>&lt;...&gt;
&lt;...&gt;
Адамян Ваге Герасимович, ИП
Основной договор</t>
  </si>
  <si>
    <t>28.09.2018</t>
  </si>
  <si>
    <t xml:space="preserve">Списание на расходы 0000-000167 от 28.09.2018 9:11:31
Списание товаров на расходы </t>
  </si>
  <si>
    <t xml:space="preserve">Списание на расходы 0000-000168 от 28.09.2018 9:13:22
Списание товаров на расходы </t>
  </si>
  <si>
    <t>30.09.2018</t>
  </si>
  <si>
    <t>Приобретение товаров и услуг 0000-00310 от 30.09.2018 23:59:59
Поступление услуг</t>
  </si>
  <si>
    <t>&lt;...&gt;
Участок перекачки ХБС (канализационная станция)
25.45. Аренда</t>
  </si>
  <si>
    <t>&lt;...&gt;
&lt;...&gt;
Ресурс, ООО
МИП-06/17 от 17.11.2017 (аренда канализационная насосная станция)</t>
  </si>
  <si>
    <t>Приобретение товаров и услуг 0000-00312 от 30.09.2018 23:59:59
Поступление услуг</t>
  </si>
  <si>
    <t>&lt;...&gt;
Электроучасток
25.09. Энергоресурсы</t>
  </si>
  <si>
    <t>&lt;...&gt;
&lt;...&gt;
Водоканал-сервис, ООО
8/МИП-95/18 от 19.09.2018г. Холодное водоснабжение и водоотведение</t>
  </si>
  <si>
    <t>&lt;...&gt;
Участок перекачки воды (Ст.2 подъема)
25.09. Энергоресурсы</t>
  </si>
  <si>
    <t>&lt;...&gt;
Станция оборотного водоснабжения
25.09. Энергоресурсы</t>
  </si>
  <si>
    <t>&lt;...&gt;
Станция нейтрализации
25.09. Энергоресурсы</t>
  </si>
  <si>
    <t>&lt;...&gt;
Участок обслуживания резидентов
25.09. Энергоресурсы</t>
  </si>
  <si>
    <t>Приобретение товаров и услуг 0000-00317 от 30.09.2018 23:59:59
Поступление услуг</t>
  </si>
  <si>
    <t>&lt;...&gt;
Участок обслуживания резидентов
25.45. Аренда</t>
  </si>
  <si>
    <t>&lt;...&gt;
&lt;...&gt;
Технотранс, ООО
ТТ-31/18 от 01.09.2018г. Аренда МК-2</t>
  </si>
  <si>
    <t>Приобретение товаров и услуг 0000-00318 от 30.09.2018 23:59:59
Поступление услуг</t>
  </si>
  <si>
    <t>&lt;...&gt;
Компрессорная
25.45. Аренда</t>
  </si>
  <si>
    <t>&lt;...&gt;
&lt;...&gt;
Технотранс, ООО
ТТ-14/18 от 01.02.2018г. Аренда площади</t>
  </si>
  <si>
    <t>Приобретение товаров и услуг 0000-00319 от 30.09.2018 23:59:59
Поступление услуг</t>
  </si>
  <si>
    <t>&lt;...&gt;
Участок перекачки воды (Ст.2 подъема)
25.45. Аренда</t>
  </si>
  <si>
    <t>&lt;...&gt;
&lt;...&gt;
Технотранс, ООО
ТТ-42/17/МИП-07/17 Арендная плата</t>
  </si>
  <si>
    <t>Приобретение товаров и услуг 0000-00320 от 30.09.2018 23:59:59
Поступление услуг</t>
  </si>
  <si>
    <t>&lt;...&gt;
&lt;...&gt;
Технотранс, ООО
№ТТ-23/18 от 01.05.2018г Аренда оборудования компрессоров 5 ед.</t>
  </si>
  <si>
    <t>Приобретение товаров и услуг 0000-00321 от 30.09.2018 23:59:59
Поступление услуг</t>
  </si>
  <si>
    <t>&lt;...&gt;
Станция нейтрализации
25.45. Аренда</t>
  </si>
  <si>
    <t>&lt;...&gt;
&lt;...&gt;
Технотранс, ООО
ТТ-32/18 от 01.09.2018г. Аренда сигнализатора шестивалентного хрома с чувствительным элементом</t>
  </si>
  <si>
    <t>Приобретение товаров и услуг 0000-00322 от 30.09.2018 23:59:59
Поступление услуг</t>
  </si>
  <si>
    <t>&lt;...&gt;
Станция оборотного водоснабжения
25.45. Аренда</t>
  </si>
  <si>
    <t>&lt;...&gt;
&lt;...&gt;
Технотранс, ООО
ТТ-07/18/МИП-15/18 Аренда земельного участка, аренда насосной станции оборотного водоснабжения</t>
  </si>
  <si>
    <t>Приобретение товаров и услуг 0000-00323 от 30.09.2018 23:59:59
Поступление услуг</t>
  </si>
  <si>
    <t>&lt;...&gt;
&lt;...&gt;
Технотранс, ООО
ТТ-10/18/МИП-18/18 Аренда оборудования очисные сооружения и ст.нейтрализации</t>
  </si>
  <si>
    <t>Приобретение товаров и услуг 0000-00324 от 30.09.2018 23:59:59
Поступление услуг</t>
  </si>
  <si>
    <t>&lt;...&gt;
&lt;...&gt;
Технотранс, ООО
ТТ-08/18/МИП-16/18 Аренда земельного участка рядом с компрессорной</t>
  </si>
  <si>
    <t>Приобретение товаров и услуг 0000-00325 от 30.09.2018 23:59:59
Поступление услуг</t>
  </si>
  <si>
    <t>&lt;...&gt;
Станция флотации
25.45. Аренда</t>
  </si>
  <si>
    <t>&lt;...&gt;
&lt;...&gt;
Технотранс, ООО
ТТ-09/18/МИП-17/18 Аренда земельного участка,аренда очистных сооружений</t>
  </si>
  <si>
    <t>Приобретение товаров и услуг 0000-00326 от 30.09.2018 23:59:59
Поступление услуг</t>
  </si>
  <si>
    <t>&lt;...&gt;
&lt;...&gt;
Технотранс, ООО
ТТ-06/18/МИП-14/18 Аренда земельного участка,аренда очистных сооружений</t>
  </si>
  <si>
    <t>Приобретение товаров и услуг 0000-00327 от 30.09.2018 23:59:59
Поступление услуг</t>
  </si>
  <si>
    <t>&lt;...&gt;
&lt;...&gt;
Технотранс, ООО
ТТ-11/18/МИП-19/18 от 01.02.2018г. Аренда</t>
  </si>
  <si>
    <t>Приобретение товаров и услуг 0000-00336 от 30.09.2018 23:59:59
Поступление услуг</t>
  </si>
  <si>
    <t>&lt;...&gt;
&lt;...&gt;
Интер-СТ, ООО
МИП-03/17 от 17.11.2017г. сети канализации, насосная ст. оборт.водоснабжения, ст.нейтрализации</t>
  </si>
  <si>
    <t>Приобретение товаров и услуг 0000-00337 от 30.09.2018 23:59:59
Поступление услуг</t>
  </si>
  <si>
    <t>&lt;...&gt;
&lt;...&gt;
Интер-СТ, ООО
МИП-05/17 от 17.11.2017г. (канализационная насосная ст., сети канализации по площадке)</t>
  </si>
  <si>
    <t>Приобретение товаров и услуг 0000-00338 от 30.09.2018 23:59:59
Поступление услуг</t>
  </si>
  <si>
    <t>&lt;...&gt;
&lt;...&gt;
Интер-СТ, ООО
МИП-04/17 от 17.11.2017г. ст.2-го подъема, сети водопровода</t>
  </si>
  <si>
    <t>Приобретение товаров и услуг 0000-00340 от 30.09.2018 23:59:59
Поступление услуг</t>
  </si>
  <si>
    <t>&lt;...&gt;
&lt;...&gt;
Кинешма Аутомотив Компонентс, ООО
КАС-76/18/МИП-29/18 (станция нейтрализации)</t>
  </si>
  <si>
    <t>Приобретение товаров и услуг 0000-00343 от 30.09.2018 23:59:59
Поступление услуг</t>
  </si>
  <si>
    <t>&lt;...&gt;
Подстанция + ЛЭП
25.45. Аренда</t>
  </si>
  <si>
    <t>&lt;...&gt;
&lt;...&gt;
АвтоТехПром, ООО
МИП -09/18 от 01.02.2018г. Сооружения ЛЭП</t>
  </si>
  <si>
    <t>Приобретение товаров и услуг 0000-00344 от 30.09.2018 23:59:59
Поступление услуг</t>
  </si>
  <si>
    <t>&lt;...&gt;
Электроучасток
25.45. Аренда</t>
  </si>
  <si>
    <t>&lt;...&gt;
&lt;...&gt;
Интер-СТ, ООО
МИП-06/18 от 01.06.2018г. Аренда электрооборудования</t>
  </si>
  <si>
    <t>Приобретение товаров и услуг 0000-00345 от 30.09.2018 23:59:59
Поступление услуг</t>
  </si>
  <si>
    <t>&lt;...&gt;
&lt;...&gt;
Интер-СТ, ООО
МИП-08/18 от 01.02.2018г. Аренда электрооборудования</t>
  </si>
  <si>
    <t>Приобретение товаров и услуг 0000-00346 от 30.09.2018 23:59:59
Поступление услуг</t>
  </si>
  <si>
    <t>&lt;...&gt;
&lt;...&gt;
МВМ, ООО
МИП-07/18 от 01.02.2018г. Аренда площади ГПП</t>
  </si>
  <si>
    <t>Приобретение товаров и услуг 0000-00352 от 30.09.2018 23:59:59
Поступление услуг</t>
  </si>
  <si>
    <t>&lt;...&gt;
&lt;...&gt;
Технотранс, ООО
ТТ-33/18 от 01.09.2018г. Аренда здания ЦТЛ</t>
  </si>
  <si>
    <t>Приобретение товаров и услуг 0000-00355 от 30.09.2018 23:59:59
Поступление услуг</t>
  </si>
  <si>
    <t>&lt;...&gt;
&lt;...&gt;
Торговый дом Автоком, ООО
МИП-132/18 от 01.09.2018г. Аренда площадей  здание МК-1 для пересдачи резидентам(КАС, ФК,Львова)</t>
  </si>
  <si>
    <t>Приобретение товаров и услуг 0000-00357 от 30.09.2018 23:59:59
Поступление услуг</t>
  </si>
  <si>
    <t>&lt;...&gt;
&lt;...&gt;
РегионИнфраСистема-Иваново, ООО
Основной договор</t>
  </si>
  <si>
    <t>&lt;...&gt;
Участок перекачки ХБС (канализационная станция)
25.09. Энергоресурсы</t>
  </si>
  <si>
    <t>Приобретение товаров и услуг 0000-00361 от 30.09.2018 23:59:59
Поступление услуг</t>
  </si>
  <si>
    <t>&lt;...&gt;
&lt;...&gt;
МВМ, ООО
МИП-131/18 от 01.09.2018г. Аренда площади компрессорная №2</t>
  </si>
  <si>
    <t>Приобретение товаров и услуг 0000-00362 от 30.09.2018 23:59:59
Поступление услуг</t>
  </si>
  <si>
    <t>&lt;...&gt;
&lt;...&gt;
Ресурс, ООО
МИП-130/18 от 01.09.2018г. Аренда площадей склады</t>
  </si>
  <si>
    <t>&lt;...&gt;
Станция нейтрализации
25.06. Транспортные расходы</t>
  </si>
  <si>
    <t>Приобретение услуг и прочих активов 0000-000033 от 30.09.2018 23:59:59
Поступление услуг</t>
  </si>
  <si>
    <t>&lt;...&gt;
&lt;...&gt;
Кинешма Аутомотив Компонентс, ООО
КАС-87/18/МИП-34/18 (транспортные услуги)</t>
  </si>
  <si>
    <t>&lt;...&gt;
Станция оборотного водоснабжения
25.06. Транспортные расходы</t>
  </si>
  <si>
    <t>Приобретение услуг и прочих активов 0000-000048 от 30.09.2018 23:59:59
Поступление услуг</t>
  </si>
  <si>
    <t>01.10.2018</t>
  </si>
  <si>
    <t xml:space="preserve">Списание на расходы 0000-000169 от 01.10.2018 10:38:16
Списание товаров на расходы </t>
  </si>
  <si>
    <t>&lt;...&gt;
Станция флотации
25.30. Текущий ремонт зданий, сооружений, инвентаря</t>
  </si>
  <si>
    <t>&lt;...&gt;
&lt;...&gt;
Пиломатериал обрезной 30*200*6000
Основной склад</t>
  </si>
  <si>
    <t>Приобретение товаров и услуг 0000-00313 от 01.10.2018 11:50:05
Поступление услуг</t>
  </si>
  <si>
    <t>Приобретение товаров и услуг 0000-00440 от 01.10.2018 11:50:20
Поступление услуг</t>
  </si>
  <si>
    <t>Приобретение товаров и услуг 0000-00441 от 01.10.2018 11:50:21
Поступление услуг</t>
  </si>
  <si>
    <t>03.10.2018</t>
  </si>
  <si>
    <t xml:space="preserve">Списание на расходы 0000-000170 от 03.10.2018 11:57:41
Списание товаров на расходы </t>
  </si>
  <si>
    <t xml:space="preserve">Списание на расходы 0000-000171 от 03.10.2018 12:00:26
Списание товаров на расходы </t>
  </si>
  <si>
    <t xml:space="preserve">Списание на расходы 0000-000172 от 03.10.2018 12:02:50
Списание товаров на расходы </t>
  </si>
  <si>
    <t>04.10.2018</t>
  </si>
  <si>
    <t xml:space="preserve">Списание на расходы 0000-000173 от 04.10.2018 10:13:40
Списание товаров на расходы </t>
  </si>
  <si>
    <t>&lt;...&gt;
Электроучасток
25.05. Стоимость инструмента, оснастки и приспособлений</t>
  </si>
  <si>
    <t xml:space="preserve">Списание на расходы 0000-000174 от 04.10.2018 10:15:29
Списание товаров на расходы </t>
  </si>
  <si>
    <t xml:space="preserve">Списание на расходы 0000-000175 от 04.10.2018 15:56:47
Списание товаров на расходы </t>
  </si>
  <si>
    <t>Приобретение товаров и услуг 0000-00354 от 04.10.2018 23:59:59
Поступление услуг</t>
  </si>
  <si>
    <t>&lt;...&gt;
Электроучасток
25.34. Производство испытаний, опытов, исследований</t>
  </si>
  <si>
    <t>&lt;...&gt;
&lt;...&gt;
Ивановский ЦСМ
Основной договор</t>
  </si>
  <si>
    <t>08.10.2018</t>
  </si>
  <si>
    <t xml:space="preserve">Списание на расходы 0000-000177 от 08.10.2018 10:17:10
Списание товаров на расходы </t>
  </si>
  <si>
    <t>&lt;...&gt;
&lt;...&gt;
Авизент Во хаки 
Основной склад</t>
  </si>
  <si>
    <t>09.10.2018</t>
  </si>
  <si>
    <t xml:space="preserve">Списание на расходы 0000-000178 от 09.10.2018 9:18:15
Списание товаров на расходы </t>
  </si>
  <si>
    <t xml:space="preserve">Списание на расходы 0000-000179 от 09.10.2018 10:12:05
Списание товаров на расходы </t>
  </si>
  <si>
    <t>&lt;...&gt;
&lt;...&gt;
002005 Муфта 3КВТп10-(70-120)м
Основной склад</t>
  </si>
  <si>
    <t>&lt;...&gt;
&lt;...&gt;
006005Муфта 3Стп10-(70-120)М
Основной склад</t>
  </si>
  <si>
    <t xml:space="preserve">Списание на расходы 0000-000180 от 09.10.2018 11:13:21
Списание товаров на расходы </t>
  </si>
  <si>
    <t>&lt;...&gt;
&lt;...&gt;
Кран шаровойКШ.Ц.Ф.015/010,040,02
Основной склад</t>
  </si>
  <si>
    <t>&lt;...&gt;
&lt;...&gt;
Смеситель елочка ЦС-СМ25гК
Основной склад</t>
  </si>
  <si>
    <t>&lt;...&gt;
&lt;...&gt;
Подводка гибкая М10-Н1/2
Основной склад</t>
  </si>
  <si>
    <t>&lt;...&gt;
&lt;...&gt;
Кран шаровой КШ.Ц.Ф.025/020,040,02
Основной склад</t>
  </si>
  <si>
    <t>&lt;...&gt;
&lt;...&gt;
Кран шаровой КШ,Ц.Ф.032/025,040,02
Основной склад</t>
  </si>
  <si>
    <t>&lt;...&gt;
&lt;...&gt;
Фланец плоский 25-16-01-1-ВСт20
Основной склад</t>
  </si>
  <si>
    <t>&lt;...&gt;
&lt;...&gt;
Фланец плоский32-16-01-1-В Ст20
Основной склад</t>
  </si>
  <si>
    <t>&lt;...&gt;
&lt;...&gt;
Фланец плоский 50-16-01-1-ВСт20
Основной склад</t>
  </si>
  <si>
    <t>&lt;...&gt;
&lt;...&gt;
Отвод сталь 57х3,5(Ду50)
Основной склад</t>
  </si>
  <si>
    <t xml:space="preserve">Списание на расходы 0000-000181 от 09.10.2018 13:57:49
Списание товаров на расходы </t>
  </si>
  <si>
    <t>Приобретение товаров и услуг 0000-00442 от 09.10.2018 23:59:59
Поступление услуг</t>
  </si>
  <si>
    <t>&lt;...&gt;
&lt;...&gt;
Калентеева Н.А., ИП
основной</t>
  </si>
  <si>
    <t>10.10.2018</t>
  </si>
  <si>
    <t xml:space="preserve">Списание на расходы 0000-000182 от 10.10.2018 9:18:21
Списание товаров на расходы </t>
  </si>
  <si>
    <t>&lt;...&gt;
&lt;...&gt;
Цемент Мордва М-500
Основной склад</t>
  </si>
  <si>
    <t>12.10.2018</t>
  </si>
  <si>
    <t xml:space="preserve">Списание на расходы 0000-000184 от 12.10.2018 11:01:13
Списание товаров на расходы </t>
  </si>
  <si>
    <t>&lt;...&gt;
&lt;...&gt;
Очки защитные закрытого типа
Основной склад</t>
  </si>
  <si>
    <t>&lt;...&gt;
&lt;...&gt;
Перчатки латекс хозяйств.
Основной склад</t>
  </si>
  <si>
    <t>&lt;...&gt;
&lt;...&gt;
лопата штык.рельсовая сталь
Основной склад</t>
  </si>
  <si>
    <t>&lt;...&gt;
&lt;...&gt;
Лопата совк.рельсовая сталь
Основной склад</t>
  </si>
  <si>
    <t>&lt;...&gt;
&lt;...&gt;
Черенок д/лопат высший сорт
Основной склад</t>
  </si>
  <si>
    <t xml:space="preserve">Списание на расходы 0000-000186 от 12.10.2018 11:34:25
Списание товаров на расходы </t>
  </si>
  <si>
    <t>&lt;...&gt;
&lt;...&gt;
Муфта 32 полипропилен
Основной склад</t>
  </si>
  <si>
    <t>&lt;...&gt;
&lt;...&gt;
Муфта комб.20х1/2 нар.резьба
Основной склад</t>
  </si>
  <si>
    <t>&lt;...&gt;
&lt;...&gt;
Тройник 25*20*25 полипропилен
Основной склад</t>
  </si>
  <si>
    <t>&lt;...&gt;
&lt;...&gt;
Клипса 25 пласт.
Основной склад</t>
  </si>
  <si>
    <t>&lt;...&gt;
&lt;...&gt;
Смеситель д/кLEDEME
Основной склад</t>
  </si>
  <si>
    <t>&lt;...&gt;
&lt;...&gt;
Труба полипропилен PN20 32х5,4
Основной склад</t>
  </si>
  <si>
    <t>&lt;...&gt;
&lt;...&gt;
Труба полипропилен PN20 25х4,2
Основной склад</t>
  </si>
  <si>
    <t>&lt;...&gt;
&lt;...&gt;
Труба полипропилен PN20 20х3,4
Основной склад</t>
  </si>
  <si>
    <t>&lt;...&gt;
&lt;...&gt;
Клипса 32 пласт.
Основной склад</t>
  </si>
  <si>
    <t>&lt;...&gt;
&lt;...&gt;
Клипса 20 пласт.
Основной склад</t>
  </si>
  <si>
    <t>&lt;...&gt;
&lt;...&gt;
Кран 20 шаров.полипропилен
Основной склад</t>
  </si>
  <si>
    <t>&lt;...&gt;
&lt;...&gt;
Саморез черн.3,5х41мм ред/шаг
Основной склад</t>
  </si>
  <si>
    <t>&lt;...&gt;
&lt;...&gt;
Дюпель распорн.6х30мм
Основной склад</t>
  </si>
  <si>
    <t>&lt;...&gt;
&lt;...&gt;
Труба PPR Стекловолокно PN25
Основной склад</t>
  </si>
  <si>
    <t>&lt;...&gt;
&lt;...&gt;
Муфта комб.разъем.32х1 1/4
Основной склад</t>
  </si>
  <si>
    <t>&lt;...&gt;
&lt;...&gt;
Муфта 20 полипроилен
Основной склад</t>
  </si>
  <si>
    <t>&lt;...&gt;
&lt;...&gt;
Гофросифон 1 1/2 40/50
Основной склад</t>
  </si>
  <si>
    <t>&lt;...&gt;
&lt;...&gt;
Тройник 20 полипропилен
Основной склад</t>
  </si>
  <si>
    <t>&lt;...&gt;
&lt;...&gt;
Скоба 20 обводная полипропилен
Основной склад</t>
  </si>
  <si>
    <t>&lt;...&gt;
&lt;...&gt;
Муфта комб.разъем.20х1/2
Основной склад</t>
  </si>
  <si>
    <t xml:space="preserve">Списание на расходы 0000-000187 от 12.10.2018 11:45:37
Списание товаров на расходы </t>
  </si>
  <si>
    <t>&lt;...&gt;
&lt;...&gt;
Рулетка 5м профи
Основной склад</t>
  </si>
  <si>
    <t>&lt;...&gt;
&lt;...&gt;
Ножовка по дереву КЕДР 500мм
Основной склад</t>
  </si>
  <si>
    <t>&lt;...&gt;
&lt;...&gt;
Полотно нож.по металл.
Основной склад</t>
  </si>
  <si>
    <t>&lt;...&gt;
&lt;...&gt;
Гвозди 3*70мм
Основной склад</t>
  </si>
  <si>
    <t>&lt;...&gt;
&lt;...&gt;
Отвод крутоизогнутый 108х4,0мм
Основной склад</t>
  </si>
  <si>
    <t>&lt;...&gt;
&lt;...&gt;
Хомут 2(32-51мм)
Основной склад</t>
  </si>
  <si>
    <t>&lt;...&gt;
&lt;...&gt;
Фланец д.100мм Ру10
Основной склад</t>
  </si>
  <si>
    <t>&lt;...&gt;
&lt;...&gt;
Хомут 1.1/4 (18-32)
Основной склад</t>
  </si>
  <si>
    <t>&lt;...&gt;
&lt;...&gt;
Хомут 1 1/16(14-27)
Основной склад</t>
  </si>
  <si>
    <t>&lt;...&gt;
&lt;...&gt;
Хомут 3(50-70мм)
Основной склад</t>
  </si>
  <si>
    <t>&lt;...&gt;
&lt;...&gt;
Фланец д.80мм Ру10
Основной склад</t>
  </si>
  <si>
    <t>&lt;...&gt;
&lt;...&gt;
Вилка с зазем.(еврослот)А101
Основной склад</t>
  </si>
  <si>
    <t>&lt;...&gt;
&lt;...&gt;
Евро перех.Белор.
Основной склад</t>
  </si>
  <si>
    <t>&lt;...&gt;
&lt;...&gt;
Резьба 40ч гост
Основной склад</t>
  </si>
  <si>
    <t>&lt;...&gt;
&lt;...&gt;
Муфта 32 сталь
Основной склад</t>
  </si>
  <si>
    <t>&lt;...&gt;
&lt;...&gt;
Резьба 32ч гост
Основной склад</t>
  </si>
  <si>
    <t>&lt;...&gt;
&lt;...&gt;
Электроды 3мм 2,5кг. МР-3
Основной склад</t>
  </si>
  <si>
    <t>&lt;...&gt;
&lt;...&gt;
Электроды 4мм 5кг МР-3С
Основной склад</t>
  </si>
  <si>
    <t>&lt;...&gt;
&lt;...&gt;
Кран-шар вода 1 1/4 г/г
Основной склад</t>
  </si>
  <si>
    <t>&lt;...&gt;
&lt;...&gt;
Компр.муфта 20х1/2
Основной склад</t>
  </si>
  <si>
    <t>&lt;...&gt;
&lt;...&gt;
Лен коса 125гр.имп.
Основной склад</t>
  </si>
  <si>
    <t>&lt;...&gt;
&lt;...&gt;
Розетка ЭЛЕКТРА
Основной склад</t>
  </si>
  <si>
    <t>&lt;...&gt;
&lt;...&gt;
Розетка ЭЛЕКТРА 0-2
Основной склад</t>
  </si>
  <si>
    <t>&lt;...&gt;
&lt;...&gt;
Вентиль ДУ-25 бронза
Основной склад</t>
  </si>
  <si>
    <t>&lt;...&gt;
&lt;...&gt;
Хомут 5(100-125мм)
Основной склад</t>
  </si>
  <si>
    <t>&lt;...&gt;
&lt;...&gt;
Хомут 3.1/2(70-90мм)
Основной склад</t>
  </si>
  <si>
    <t xml:space="preserve">Списание на расходы 0000-000188 от 12.10.2018 11:59:06
Списание товаров на расходы </t>
  </si>
  <si>
    <t xml:space="preserve">Списание на расходы 0000-000189 от 12.10.2018 12:44:36
Списание товаров на расходы </t>
  </si>
  <si>
    <t>&lt;...&gt;
&lt;...&gt;
ПУГНП 2*1,5
Основной склад</t>
  </si>
  <si>
    <t>&lt;...&gt;
&lt;...&gt;
Пена монтаж.ФОРМАТ МЕГА
Основной склад</t>
  </si>
  <si>
    <t>&lt;...&gt;
&lt;...&gt;
Пена монтаж.ФОРМАТ МЕГА800гр
Основной склад</t>
  </si>
  <si>
    <t>&lt;...&gt;
&lt;...&gt;
ПВС 4х2,5
Основной склад</t>
  </si>
  <si>
    <t>&lt;...&gt;
&lt;...&gt;
Эмаль ПФ-115 серая
Основной склад</t>
  </si>
  <si>
    <t>&lt;...&gt;
&lt;...&gt;
Уайт-спирит 0,5л плас.
Основной склад</t>
  </si>
  <si>
    <t>&lt;...&gt;
&lt;...&gt;
Пена монтаж.МЕГА-Сферафлекс
Основной склад</t>
  </si>
  <si>
    <t>&lt;...&gt;
&lt;...&gt;
Лампа св-я.А60,220в,15вт
Основной склад</t>
  </si>
  <si>
    <t>&lt;...&gt;
&lt;...&gt;
Клей плиточный 5кг
Основной склад</t>
  </si>
  <si>
    <t xml:space="preserve">Списание на расходы 0000-000190 от 12.10.2018 13:23:45
Списание товаров на расходы </t>
  </si>
  <si>
    <t>15.10.2018</t>
  </si>
  <si>
    <t>Приобретение товаров и услуг 0000-00443 от 15.10.2018 23:59:59
Поступление услуг</t>
  </si>
  <si>
    <t>&lt;...&gt;
&lt;...&gt;
Первая экспедиционная компания, ООО
Основной договор</t>
  </si>
  <si>
    <t>Приобретение товаров и услуг 0000-00444 от 15.10.2018 23:59:59
Поступление услуг</t>
  </si>
  <si>
    <t>16.10.2018</t>
  </si>
  <si>
    <t xml:space="preserve">Списание на расходы 0000-000191 от 16.10.2018 10:27:13
Списание товаров на расходы </t>
  </si>
  <si>
    <t>&lt;...&gt;
&lt;...&gt;
Фотореле аналоговое ФР-16А
Основной склад</t>
  </si>
  <si>
    <t xml:space="preserve">Списание на расходы 0000-000192 от 16.10.2018 15:15:40
Списание товаров на расходы </t>
  </si>
  <si>
    <t>&lt;...&gt;
&lt;...&gt;
Задвижка 30ч39р150CI с обрез.клином
Основной склад</t>
  </si>
  <si>
    <t xml:space="preserve">Списание на расходы 0000-000193 от 16.10.2018 15:32:01
Списание товаров на расходы </t>
  </si>
  <si>
    <t>&lt;...&gt;
&lt;...&gt;
Труба ВГП25х2,8 ст1-3сп/пс(дл=10,0м)
Основной склад</t>
  </si>
  <si>
    <t>&lt;...&gt;
&lt;...&gt;
Труба ВГП20х2,8 ст1-3сп/пс(дл=10,0м)
Основной склад</t>
  </si>
  <si>
    <t>Приобретение товаров и услуг 0000-00370 от 16.10.2018 23:59:59
Поступление услуг</t>
  </si>
  <si>
    <t>Приобретение товаров и услуг 0000-00445 от 16.10.2018 23:59:59
Поступление услуг</t>
  </si>
  <si>
    <t>17.10.2018</t>
  </si>
  <si>
    <t xml:space="preserve">Списание на расходы 0000-000194 от 17.10.2018 8:16:35
Списание товаров на расходы </t>
  </si>
  <si>
    <t>&lt;...&gt;
&lt;...&gt;
Термопреобраз 1000мм диаметр 6мм
Основной склад</t>
  </si>
  <si>
    <t>&lt;...&gt;
&lt;...&gt;
Измерительный блок ИТ-17 К-01
Основной склад</t>
  </si>
  <si>
    <t xml:space="preserve">Списание на расходы 0000-000195 от 17.10.2018 8:44:36
Списание товаров на расходы </t>
  </si>
  <si>
    <t>&lt;...&gt;
&lt;...&gt;
Катушка 250
Основной склад</t>
  </si>
  <si>
    <t>&lt;...&gt;
&lt;...&gt;
Провод ПЭТВ-2 0,450
Основной склад</t>
  </si>
  <si>
    <t>&lt;...&gt;
&lt;...&gt;
Провод ПЭТВ-2 0,800
Основной склад</t>
  </si>
  <si>
    <t>&lt;...&gt;
&lt;...&gt;
Провод ПЭТВ-2 0,950
Основной склад</t>
  </si>
  <si>
    <t>&lt;...&gt;
&lt;...&gt;
Поддон деревянный
Основной склад</t>
  </si>
  <si>
    <t xml:space="preserve">Списание на расходы 0000-000196 от 17.10.2018 9:07:26
Списание товаров на расходы </t>
  </si>
  <si>
    <t>&lt;...&gt;
&lt;...&gt;
Гайка м16
Основной склад</t>
  </si>
  <si>
    <t>&lt;...&gt;
&lt;...&gt;
Средство WD-40 многоцел.200мл
Основной склад</t>
  </si>
  <si>
    <t>&lt;...&gt;
&lt;...&gt;
Средство WD-40 многоцел.420мл
Основной склад</t>
  </si>
  <si>
    <t>&lt;...&gt;
&lt;...&gt;
Круг отр ф230х2,0х22,2мм
Основной склад</t>
  </si>
  <si>
    <t>&lt;...&gt;
&lt;...&gt;
Круг отр ф350х3х22 д/мет
Основной склад</t>
  </si>
  <si>
    <t>&lt;...&gt;
&lt;...&gt;
Электроды свар.ЛЭ3 МР-3С ф3
Основной склад</t>
  </si>
  <si>
    <t>&lt;...&gt;
&lt;...&gt;
Болт М16х70
Основной склад</t>
  </si>
  <si>
    <t>19.10.2018</t>
  </si>
  <si>
    <t xml:space="preserve">Списание на расходы 0000-000197 от 19.10.2018 9:13:00
Списание товаров на расходы </t>
  </si>
  <si>
    <t xml:space="preserve">Списание на расходы 0000-000198 от 19.10.2018 10:09:37
Списание товаров на расходы </t>
  </si>
  <si>
    <t>&lt;...&gt;
&lt;...&gt;
Счетчик электроэнерг.234 ARTM-02.G
Основной склад</t>
  </si>
  <si>
    <t>&lt;...&gt;
&lt;...&gt;
Счетчик электрич.234 ARTM-03 PB.R
Основной склад</t>
  </si>
  <si>
    <t xml:space="preserve">Списание на расходы 0000-000199 от 19.10.2018 11:20:33
Списание товаров на расходы </t>
  </si>
  <si>
    <t xml:space="preserve">Списание на расходы 0000-000200 от 19.10.2018 11:23:31
Списание товаров на расходы </t>
  </si>
  <si>
    <t>Приобретение товаров и услуг 0000-00446 от 19.10.2018 23:59:59
Поступление услуг</t>
  </si>
  <si>
    <t>Приобретение товаров и услуг 0000-00447 от 19.10.2018 23:59:59
Поступление услуг</t>
  </si>
  <si>
    <t>23.10.2018</t>
  </si>
  <si>
    <t xml:space="preserve">Списание на расходы 0000-000201 от 23.10.2018 13:44:20
Списание товаров на расходы </t>
  </si>
  <si>
    <t>&lt;...&gt;
&lt;...&gt;
Кабель АВВГ 4*95
Основной склад</t>
  </si>
  <si>
    <t>24.10.2018</t>
  </si>
  <si>
    <t xml:space="preserve">Списание на расходы 0000-000202 от 24.10.2018 9:09:13
Списание товаров на расходы </t>
  </si>
  <si>
    <t>&lt;...&gt;
Станция флотации
25.05. Стоимость инструмента, оснастки и приспособлений</t>
  </si>
  <si>
    <t xml:space="preserve">Списание на расходы 0000-000203 от 24.10.2018 11:26:16
Списание товаров на расходы </t>
  </si>
  <si>
    <t>&lt;...&gt;
&lt;...&gt;
Кабель АВВГ 4*10
Основной склад</t>
  </si>
  <si>
    <t xml:space="preserve">Списание на расходы 0000-000204 от 24.10.2018 11:29:12
Списание товаров на расходы </t>
  </si>
  <si>
    <t>&lt;...&gt;
&lt;...&gt;
Втулка защ.к насосу 300Д70
Основной склад</t>
  </si>
  <si>
    <t>&lt;...&gt;
&lt;...&gt;
Втулка защ. к насосу 200Д90
Основной склад</t>
  </si>
  <si>
    <t>29.10.2018</t>
  </si>
  <si>
    <t>Приобретение товаров и услуг 0000-00450 от 29.10.2018 23:59:59
Поступление услуг</t>
  </si>
  <si>
    <t>30.10.2018</t>
  </si>
  <si>
    <t xml:space="preserve">Списание на расходы 0000-000206 от 30.10.2018 10:46:35
Списание товаров на расходы </t>
  </si>
  <si>
    <t>&lt;...&gt;
&lt;...&gt;
Труба 25х3,2ВГП/10,5м
Основной склад</t>
  </si>
  <si>
    <t>&lt;...&gt;
&lt;...&gt;
Труба 40х3,5ВГП/10,5м
Основной склад</t>
  </si>
  <si>
    <t xml:space="preserve">Списание на расходы 0000-000207 от 30.10.2018 13:33:03
Списание товаров на расходы </t>
  </si>
  <si>
    <t>&lt;...&gt;
&lt;...&gt;
Болт с полной резьбой м16*70
Основной склад</t>
  </si>
  <si>
    <t xml:space="preserve">Списание на расходы 0000-000208 от 30.10.2018 13:56:50
Списание товаров на расходы </t>
  </si>
  <si>
    <t>&lt;...&gt;
&lt;...&gt;
Провод ПЭТВ-2 1,180
Основной склад</t>
  </si>
  <si>
    <t>Приобретение товаров и услуг 0000-00448 от 30.10.2018 23:59:59
Поступление услуг</t>
  </si>
  <si>
    <t>31.10.2018</t>
  </si>
  <si>
    <t>Приобретение товаров и услуг 0000-00406 от 31.10.2018 0:00:00
Поступление услуг</t>
  </si>
  <si>
    <t>Приобретение товаров и услуг 0000-00423 от 31.10.2018 0:00:00
Поступление услуг</t>
  </si>
  <si>
    <t>&lt;...&gt;
&lt;...&gt;
Торговый центр, ООО
МИП-92/18 от 01.09.2018г. Аренда АБК-1</t>
  </si>
  <si>
    <t>Приобретение товаров и услуг 0000-00427 от 31.10.2018 0:00:00
Поступление услуг</t>
  </si>
  <si>
    <t>&lt;...&gt;
&lt;...&gt;
ТеплоЭнерго, ООО
ТЭ-136/18 от 01.02.2018</t>
  </si>
  <si>
    <t>&lt;...&gt;
Подстанция + ЛЭП
25.09. Энергоресурсы</t>
  </si>
  <si>
    <t>Приобретение товаров и услуг 0000-00438 от 31.10.2018 0:00:00
Поступление услуг</t>
  </si>
  <si>
    <t>&lt;...&gt;
&lt;...&gt;
Энергосбытовая компания Гарант, ООО
ЭИ1740-02338 от 29.09.2018г. (Электроэнергия)</t>
  </si>
  <si>
    <t xml:space="preserve">Списание на расходы 0000-000210 от 31.10.2018 14:44:10
Списание товаров на расходы </t>
  </si>
  <si>
    <t>&lt;...&gt;
&lt;...&gt;
Автомат ВА 47-63 2п 16А
Основной склад</t>
  </si>
  <si>
    <t>&lt;...&gt;
&lt;...&gt;
Коробка 3-4 авт. пластик
Основной склад</t>
  </si>
  <si>
    <t>&lt;...&gt;
&lt;...&gt;
ПУГНП 2*2,5
Основной склад</t>
  </si>
  <si>
    <t>&lt;...&gt;
&lt;...&gt;
Клемник 2*0,5-4мм
Основной склад</t>
  </si>
  <si>
    <t>&lt;...&gt;
&lt;...&gt;
Изолента ПВХ желтая
Основной склад</t>
  </si>
  <si>
    <t>&lt;...&gt;
&lt;...&gt;
Изолента ПВХ красная
Основной склад</t>
  </si>
  <si>
    <t>&lt;...&gt;
&lt;...&gt;
Розетка 0-1 зазем.
Основной склад</t>
  </si>
  <si>
    <t>&lt;...&gt;
&lt;...&gt;
ПУГНП 2х4.0
Основной склад</t>
  </si>
  <si>
    <t>&lt;...&gt;
&lt;...&gt;
Хомут пласт.д/трубы3/4
Основной склад</t>
  </si>
  <si>
    <t>&lt;...&gt;
&lt;...&gt;
Щиток под эл.сч.
Основной склад</t>
  </si>
  <si>
    <t xml:space="preserve">Списание на расходы 0000-000211 от 31.10.2018 14:49:28
Списание товаров на расходы </t>
  </si>
  <si>
    <t>&lt;...&gt;
&lt;...&gt;
Резьба 20ч
Основной склад</t>
  </si>
  <si>
    <t>&lt;...&gt;
&lt;...&gt;
Тройник 25 полипропилен
Основной склад</t>
  </si>
  <si>
    <t>&lt;...&gt;
&lt;...&gt;
муфта 20 сталь
Основной склад</t>
  </si>
  <si>
    <t>&lt;...&gt;
&lt;...&gt;
Скотч 50мм
Основной склад</t>
  </si>
  <si>
    <t>&lt;...&gt;
&lt;...&gt;
Кран-шар вода 3/4
Основной склад</t>
  </si>
  <si>
    <t>&lt;...&gt;
&lt;...&gt;
Компр.труба ПНД  40 3.7мм
Основной склад</t>
  </si>
  <si>
    <t>&lt;...&gt;
&lt;...&gt;
Угол 90гр.25х20 полипропилен
Основной склад</t>
  </si>
  <si>
    <t>&lt;...&gt;
&lt;...&gt;
Заглушка 20 полипропилен
Основной склад</t>
  </si>
  <si>
    <t>&lt;...&gt;
&lt;...&gt;
Муфта комп.25х3/4
Основной склад</t>
  </si>
  <si>
    <t xml:space="preserve">Списание на расходы 0000-000212 от 31.10.2018 14:52:54
Списание товаров на расходы </t>
  </si>
  <si>
    <t xml:space="preserve">Списание на расходы 0000-000213 от 31.10.2018 15:01:28
Списание товаров на расходы </t>
  </si>
  <si>
    <t xml:space="preserve">Списание на расходы 0000-000214 от 31.10.2018 15:04:13
Списание товаров на расходы </t>
  </si>
  <si>
    <t>Приобретение товаров и услуг 0000-00385 от 31.10.2018 15:05:41
Поступление услуг</t>
  </si>
  <si>
    <t>&lt;...&gt;
Участок обслуживания резидентов
25.40. Информационно-консультационные услуги</t>
  </si>
  <si>
    <t>&lt;...&gt;
&lt;...&gt;
Технотранс, ООО
ТТ-35/18 от 30.09.2018г. Вознаграждение</t>
  </si>
  <si>
    <t xml:space="preserve">Списание на расходы 0000-000215 от 31.10.2018 15:42:46
Списание товаров на расходы </t>
  </si>
  <si>
    <t>&lt;...&gt;
&lt;...&gt;
Куртка ватная Бригадир
Основной склад</t>
  </si>
  <si>
    <t xml:space="preserve">Списание на расходы 0000-000216 от 31.10.2018 15:44:55
Списание товаров на расходы </t>
  </si>
  <si>
    <t xml:space="preserve">Списание на расходы 0000-000217 от 31.10.2018 15:46:05
Списание товаров на расходы </t>
  </si>
  <si>
    <t>Приобретение товаров и услуг 0000-00401 от 31.10.2018 23:59:59
Поступление услуг</t>
  </si>
  <si>
    <t>Приобретение товаров и услуг 0000-00402 от 31.10.2018 23:59:59
Поступление услуг</t>
  </si>
  <si>
    <t>Приобретение товаров и услуг 0000-00403 от 31.10.2018 23:59:59
Поступление услуг</t>
  </si>
  <si>
    <t>Приобретение товаров и услуг 0000-00404 от 31.10.2018 23:59:59
Поступление услуг</t>
  </si>
  <si>
    <t>Приобретение товаров и услуг 0000-00405 от 31.10.2018 23:59:59
Поступление услуг</t>
  </si>
  <si>
    <t>Приобретение товаров и услуг 0000-00407 от 31.10.2018 23:59:59
Поступление услуг</t>
  </si>
  <si>
    <t>Приобретение товаров и услуг 0000-00408 от 31.10.2018 23:59:59
Поступление услуг</t>
  </si>
  <si>
    <t>Приобретение товаров и услуг 0000-00409 от 31.10.2018 23:59:59
Поступление услуг</t>
  </si>
  <si>
    <t>Приобретение товаров и услуг 0000-00410 от 31.10.2018 23:59:59
Поступление услуг</t>
  </si>
  <si>
    <t>Приобретение товаров и услуг 0000-00411 от 31.10.2018 23:59:59
Поступление услуг</t>
  </si>
  <si>
    <t>Приобретение товаров и услуг 0000-00412 от 31.10.2018 23:59:59
Поступление услуг</t>
  </si>
  <si>
    <t>Приобретение товаров и услуг 0000-00418 от 31.10.2018 23:59:59
Поступление услуг</t>
  </si>
  <si>
    <t>Приобретение товаров и услуг 0000-00419 от 31.10.2018 23:59:59
Поступление услуг</t>
  </si>
  <si>
    <t>Приобретение товаров и услуг 0000-00430 от 31.10.2018 23:59:59
Поступление услуг</t>
  </si>
  <si>
    <t>&lt;...&gt;
&lt;...&gt;
ТеплоЭнерго, ООО
ТЭ-116-18 от 01.10.2018 Газ горючий</t>
  </si>
  <si>
    <t>Приобретение товаров и услуг 0000-00449 от 31.10.2018 23:59:59
Поступление услуг</t>
  </si>
  <si>
    <t>Приобретение товаров и услуг 0000-00451 от 31.10.2018 23:59:59
Поступление услуг</t>
  </si>
  <si>
    <t>Приобретение товаров и услуг 0000-00452 от 31.10.2018 23:59:59
Поступление услуг</t>
  </si>
  <si>
    <t>01.11.2018</t>
  </si>
  <si>
    <t xml:space="preserve">Списание на расходы 0000-000218 от 01.11.2018 12:39:21
Списание товаров на расходы </t>
  </si>
  <si>
    <t>&lt;...&gt;
&lt;...&gt;
Фильтр панельный
Основной склад</t>
  </si>
  <si>
    <t xml:space="preserve">Списание на расходы 0000-000219 от 01.11.2018 13:00:02
Списание товаров на расходы </t>
  </si>
  <si>
    <t>&lt;...&gt;
&lt;...&gt;
Кран шаровой Ду15
Основной склад</t>
  </si>
  <si>
    <t>&lt;...&gt;
&lt;...&gt;
Кран шаровой Ду20
Основной склад</t>
  </si>
  <si>
    <t>&lt;...&gt;
&lt;...&gt;
Кран шаровой Ду25
Основной склад</t>
  </si>
  <si>
    <t>&lt;...&gt;
&lt;...&gt;
Кран шаровой Ду32
Основной склад</t>
  </si>
  <si>
    <t>&lt;...&gt;
&lt;...&gt;
Труба ТИЛИТ 25/9-2м
Основной склад</t>
  </si>
  <si>
    <t>&lt;...&gt;
&lt;...&gt;
Труба ТИЛИТ 35/9-2м
Основной склад</t>
  </si>
  <si>
    <t>&lt;...&gt;
&lt;...&gt;
Труба ТИЛИТ 42/9-2м
Основной склад</t>
  </si>
  <si>
    <t>&lt;...&gt;
&lt;...&gt;
Труба ТИЛИТ 60/9-2м
Основной склад</t>
  </si>
  <si>
    <t>&lt;...&gt;
&lt;...&gt;
Труба РРR-GFДн32х5,4мм
Основной склад</t>
  </si>
  <si>
    <t xml:space="preserve">Списание на расходы 0000-000220 от 01.11.2018 15:10:26
Списание товаров на расходы </t>
  </si>
  <si>
    <t>&lt;...&gt;
&lt;...&gt;
Подшипник 80312
Основной склад</t>
  </si>
  <si>
    <t xml:space="preserve">Списание на расходы 0000-000221 от 01.11.2018 15:17:20
Списание товаров на расходы </t>
  </si>
  <si>
    <t xml:space="preserve">Списание на расходы 0000-000222 от 01.11.2018 16:19:49
Списание товаров на расходы </t>
  </si>
  <si>
    <t>Приобретение товаров и услуг 0000-00455 от 01.11.2018 23:59:59
Поступление услуг</t>
  </si>
  <si>
    <t>Приобретение товаров и услуг 0000-00456 от 01.11.2018 23:59:59
Поступление услуг</t>
  </si>
  <si>
    <t>Приобретение товаров и услуг 0000-00457 от 01.11.2018 23:59:59
Поступление услуг</t>
  </si>
  <si>
    <t>Приобретение товаров и услуг 0000-00466 от 01.11.2018 23:59:59
Поступление услуг</t>
  </si>
  <si>
    <t>Приобретение товаров и услуг 0000-00474 от 01.11.2018 23:59:59
Поступление услуг</t>
  </si>
  <si>
    <t>Приобретение товаров и услуг 0000-00475 от 01.11.2018 23:59:59
Поступление услуг</t>
  </si>
  <si>
    <t>Приобретение товаров и услуг 0000-00476 от 01.11.2018 23:59:59
Поступление услуг</t>
  </si>
  <si>
    <t>Приобретение товаров и услуг 0000-00477 от 01.11.2018 23:59:59
Поступление услуг</t>
  </si>
  <si>
    <t>Приобретение товаров и услуг 0000-00478 от 01.11.2018 23:59:59
Поступление услуг</t>
  </si>
  <si>
    <t>Приобретение товаров и услуг 0000-00479 от 01.11.2018 23:59:59
Поступление услуг</t>
  </si>
  <si>
    <t>Приобретение товаров и услуг 0000-00480 от 01.11.2018 23:59:59
Поступление услуг</t>
  </si>
  <si>
    <t>Приобретение товаров и услуг 0000-00495 от 01.11.2018 23:59:59
Поступление услуг</t>
  </si>
  <si>
    <t>&lt;...&gt;
&lt;...&gt;
ФЛАГМАН ООО
Основной договор</t>
  </si>
  <si>
    <t>02.11.2018</t>
  </si>
  <si>
    <t xml:space="preserve">Списание на расходы 0000-000223 от 02.11.2018 14:42:58
Списание товаров на расходы </t>
  </si>
  <si>
    <t>&lt;...&gt;
&lt;...&gt;
Перчатки резиновые
Основной склад</t>
  </si>
  <si>
    <t>06.11.2018</t>
  </si>
  <si>
    <t xml:space="preserve">Списание на расходы 0000-000224 от 06.11.2018 8:33:50
Списание товаров на расходы </t>
  </si>
  <si>
    <t>&lt;...&gt;
&lt;...&gt;
Ремень клин.-1060-А
Основной склад</t>
  </si>
  <si>
    <t xml:space="preserve">Списание на расходы 0000-000225 от 06.11.2018 8:35:14
Списание товаров на расходы </t>
  </si>
  <si>
    <t>&lt;...&gt;
&lt;...&gt;
Задвижка чугунная 30ч6брДу150Ру16
Основной склад</t>
  </si>
  <si>
    <t>&lt;...&gt;
&lt;...&gt;
Труба ТИЛИТ 54/13-2м
Основной склад</t>
  </si>
  <si>
    <t>&lt;...&gt;
&lt;...&gt;
Задвижка чугунная 30ч6бр Ду50Ру16
Основной склад</t>
  </si>
  <si>
    <t xml:space="preserve">Списание на расходы 0000-000226 от 06.11.2018 8:39:27
Списание товаров на расходы </t>
  </si>
  <si>
    <t>&lt;...&gt;
&lt;...&gt;
Электроды МР 3С ф3 ЛЭ3
Основной склад</t>
  </si>
  <si>
    <t xml:space="preserve">Списание на расходы 0000-000227 от 06.11.2018 8:46:56
Списание товаров на расходы </t>
  </si>
  <si>
    <t>&lt;...&gt;
Компрессорная
25.05. Стоимость инструмента, оснастки и приспособлений</t>
  </si>
  <si>
    <t>&lt;...&gt;
&lt;...&gt;
Набор торцевых ключей
Основной склад</t>
  </si>
  <si>
    <t>&lt;...&gt;
&lt;...&gt;
Лестница-стремянка
Основной склад</t>
  </si>
  <si>
    <t>Приобретение товаров и услуг 0000-00464 от 06.11.2018 23:59:59
Поступление услуг</t>
  </si>
  <si>
    <t>07.11.2018</t>
  </si>
  <si>
    <t xml:space="preserve">Списание на расходы 0000-000228 от 07.11.2018 9:14:02
Списание товаров на расходы </t>
  </si>
  <si>
    <t>&lt;...&gt;
&lt;...&gt;
Водонагреватель Термекс
Основной склад</t>
  </si>
  <si>
    <t xml:space="preserve">Списание на расходы 0000-000229 от 07.11.2018 12:58:51
Списание товаров на расходы </t>
  </si>
  <si>
    <t>&lt;...&gt;
&lt;...&gt;
кабель м
Основной склад</t>
  </si>
  <si>
    <t>&lt;...&gt;
&lt;...&gt;
Разъем
Основной склад</t>
  </si>
  <si>
    <t>08.11.2018</t>
  </si>
  <si>
    <t>Приобретение товаров и услуг 0000-00431 от 08.11.2018 0:00:00
Поступление услуг</t>
  </si>
  <si>
    <t>&lt;...&gt;
&lt;...&gt;
Энергосервисный центр, ООО
Основной договор</t>
  </si>
  <si>
    <t>Приобретение товаров и услуг 0000-00460 от 08.11.2018 23:59:59
Поступление услуг</t>
  </si>
  <si>
    <t>&lt;...&gt;
&lt;...&gt;
ЭНЕРГИЯ, ТК ООО 
Основной договор</t>
  </si>
  <si>
    <t>Приобретение товаров и услуг 0000-00462 от 08.11.2018 23:59:59
Поступление услуг</t>
  </si>
  <si>
    <t>Приобретение товаров и услуг 0000-00463 от 08.11.2018 23:59:59
Поступление услуг</t>
  </si>
  <si>
    <t>09.11.2018</t>
  </si>
  <si>
    <t xml:space="preserve">Списание на расходы 0000-000230 от 09.11.2018 10:39:17
Списание товаров на расходы </t>
  </si>
  <si>
    <t>&lt;...&gt;
&lt;...&gt;
Втулка конус. к насосу300Д70
Основной склад</t>
  </si>
  <si>
    <t xml:space="preserve">Списание на расходы 0000-000231 от 09.11.2018 10:48:30
Списание товаров на расходы </t>
  </si>
  <si>
    <t>&lt;...&gt;
&lt;...&gt;
ВА88-37 3Р315А автом выключ
Основной склад</t>
  </si>
  <si>
    <t xml:space="preserve">Списание на расходы 0000-000233 от 09.11.2018 10:57:04
Списание товаров на расходы </t>
  </si>
  <si>
    <t>&lt;...&gt;
&lt;...&gt;
Лампа AD-22DSзеленый
Основной склад</t>
  </si>
  <si>
    <t>&lt;...&gt;
&lt;...&gt;
Лампа AD-22DSкрасный
Основной склад</t>
  </si>
  <si>
    <t>&lt;...&gt;
&lt;...&gt;
Лампа люминесц.ЛЛ-18Вт/640
Основной склад</t>
  </si>
  <si>
    <t xml:space="preserve">Списание на расходы 0000-000234 от 09.11.2018 11:53:47
Списание товаров на расходы </t>
  </si>
  <si>
    <t>&lt;...&gt;
&lt;...&gt;
Эмальпровод ПЭТВ-2 0,900
Основной склад</t>
  </si>
  <si>
    <t>Приобретение товаров и услуг 0000-00465 от 09.11.2018 23:59:59
Поступление услуг</t>
  </si>
  <si>
    <t>12.11.2018</t>
  </si>
  <si>
    <t xml:space="preserve">Списание на расходы 0000-000235 от 12.11.2018 10:35:59
Списание товаров на расходы </t>
  </si>
  <si>
    <t>&lt;...&gt;
Станция нейтрализации
25.29. Текущий ремонт оборудования</t>
  </si>
  <si>
    <t>&lt;...&gt;
&lt;...&gt;
Насос СМ 100-65-250/4 с/дв
Основной склад</t>
  </si>
  <si>
    <t>&lt;...&gt;
&lt;...&gt;
Насос ЭЦВ-6-10-50
Основной склад</t>
  </si>
  <si>
    <t>Приобретение товаров и услуг 0000-00497 от 12.11.2018 23:59:59
Поступление услуг</t>
  </si>
  <si>
    <t>Приобретение товаров и услуг 0000-00498 от 12.11.2018 23:59:59
Поступление услуг</t>
  </si>
  <si>
    <t>Приобретение товаров и услуг 0000-00500 от 12.11.2018 23:59:59
Поступление услуг</t>
  </si>
  <si>
    <t>13.11.2018</t>
  </si>
  <si>
    <t xml:space="preserve">Списание на расходы 0000-000236 от 13.11.2018 9:09:49
Списание товаров на расходы </t>
  </si>
  <si>
    <t>&lt;...&gt;
&lt;...&gt;
Стеклоармиров.трубка 4.0мм
Основной склад</t>
  </si>
  <si>
    <t xml:space="preserve">Списание на расходы 0000-000237 от 13.11.2018 9:14:24
Списание товаров на расходы </t>
  </si>
  <si>
    <t>Приобретение товаров и услуг 0000-00425 от 13.11.2018 23:59:59
Поступление услуг</t>
  </si>
  <si>
    <t>14.11.2018</t>
  </si>
  <si>
    <t xml:space="preserve">Списание на расходы 0000-000241 от 14.11.2018 9:52:29
Списание товаров на расходы </t>
  </si>
  <si>
    <t>&lt;...&gt;
&lt;...&gt;
Подшипник 6207
Основной склад</t>
  </si>
  <si>
    <t>&lt;...&gt;
&lt;...&gt;
Подшипник 6308
Основной склад</t>
  </si>
  <si>
    <t>15.11.2018</t>
  </si>
  <si>
    <t xml:space="preserve">Списание на расходы 0000-000242 от 15.11.2018 8:26:25
Списание товаров на расходы </t>
  </si>
  <si>
    <t xml:space="preserve">Списание на расходы 0000-000245 от 15.11.2018 9:06:53
Списание товаров на расходы </t>
  </si>
  <si>
    <t xml:space="preserve">Списание на расходы 0000-000246 от 15.11.2018 9:46:14
Списание товаров на расходы </t>
  </si>
  <si>
    <t xml:space="preserve">Списание на расходы 0000-000247 от 15.11.2018 9:51:52
Списание товаров на расходы </t>
  </si>
  <si>
    <t>&lt;...&gt;
&lt;...&gt;
Шапка ушанка
Основной склад</t>
  </si>
  <si>
    <t>&lt;...&gt;
&lt;...&gt;
Валенки р-р43
Основной склад</t>
  </si>
  <si>
    <t>&lt;...&gt;
&lt;...&gt;
Костюм ЗИМА 52-54
Основной склад</t>
  </si>
  <si>
    <t xml:space="preserve">Списание на расходы 0000-000248 от 15.11.2018 9:54:31
Списание товаров на расходы </t>
  </si>
  <si>
    <t xml:space="preserve">Списание на расходы 0000-000249 от 15.11.2018 15:49:38
Списание товаров на расходы </t>
  </si>
  <si>
    <t>&lt;...&gt;
&lt;...&gt;
Датчик холодного спая
Основной склад</t>
  </si>
  <si>
    <t>16.11.2018</t>
  </si>
  <si>
    <t xml:space="preserve">Списание на расходы 0000-000250 от 16.11.2018 10:11:46
Списание товаров на расходы </t>
  </si>
  <si>
    <t>&lt;...&gt;
&lt;...&gt;
Плитка электрич.
Основной склад</t>
  </si>
  <si>
    <t xml:space="preserve">Списание на расходы 0000-000251 от 16.11.2018 10:18:39
Списание товаров на расходы </t>
  </si>
  <si>
    <t>&lt;...&gt;
&lt;...&gt;
Подшипник 6306
Основной склад</t>
  </si>
  <si>
    <t>&lt;...&gt;
&lt;...&gt;
Подшипник 6310
Основной склад</t>
  </si>
  <si>
    <t>19.11.2018</t>
  </si>
  <si>
    <t>Приобретение товаров и услуг 0000-00467 от 19.11.2018 23:59:59
Поступление услуг</t>
  </si>
  <si>
    <t>&lt;...&gt;
&lt;...&gt;
Байкал-Сервис Ярославль, ООО
Основной договор</t>
  </si>
  <si>
    <t>20.11.2018</t>
  </si>
  <si>
    <t xml:space="preserve">Списание на расходы 0000-000252 от 20.11.2018 9:40:15
Списание товаров на расходы </t>
  </si>
  <si>
    <t>&lt;...&gt;
&lt;...&gt;
Подшипник 6210
Основной склад</t>
  </si>
  <si>
    <t>&lt;...&gt;
&lt;...&gt;
Подшипник 6208
Основной склад</t>
  </si>
  <si>
    <t xml:space="preserve">Списание на расходы 0000-000253 от 20.11.2018 9:44:37
Списание товаров на расходы </t>
  </si>
  <si>
    <t xml:space="preserve">Списание на расходы 0000-000254 от 20.11.2018 9:58:38
Списание товаров на расходы </t>
  </si>
  <si>
    <t>&lt;...&gt;
&lt;...&gt;
Реле промеж.Розетка к РП-21-004
Основной склад</t>
  </si>
  <si>
    <t>&lt;...&gt;
&lt;...&gt;
Реле промеж. РП21М-004
Основной склад</t>
  </si>
  <si>
    <t xml:space="preserve">Списание на расходы 0000-000255 от 20.11.2018 10:03:28
Списание товаров на расходы </t>
  </si>
  <si>
    <t>&lt;...&gt;
&lt;...&gt;
Валенки р-р44
Основной склад</t>
  </si>
  <si>
    <t xml:space="preserve">Списание на расходы 0000-000256 от 20.11.2018 11:19:28
Списание товаров на расходы </t>
  </si>
  <si>
    <t>&lt;...&gt;
&lt;...&gt;
Шкаф управления ПКС-3,25А
Основной склад</t>
  </si>
  <si>
    <t>21.11.2018</t>
  </si>
  <si>
    <t xml:space="preserve">Списание на расходы 0000-000258 от 21.11.2018 15:24:31
Списание товаров на расходы </t>
  </si>
  <si>
    <t>&lt;...&gt;
&lt;...&gt;
Отвертка индикатор 190мм 
Основной склад</t>
  </si>
  <si>
    <t>&lt;...&gt;
&lt;...&gt;
Отвертка крестовая
Основной склад</t>
  </si>
  <si>
    <t>&lt;...&gt;
&lt;...&gt;
Отвертка ударн6х100
Основной склад</t>
  </si>
  <si>
    <t>&lt;...&gt;
&lt;...&gt;
Клещи д/зачистки изоляц
Основной склад</t>
  </si>
  <si>
    <t>&lt;...&gt;
&lt;...&gt;
Плоскогупцы 200мм
Основной склад</t>
  </si>
  <si>
    <t>&lt;...&gt;
&lt;...&gt;
Автомат ВА 47-63 2п 25А
Основной склад</t>
  </si>
  <si>
    <t>&lt;...&gt;
&lt;...&gt;
Лампа 75 Вт
Основной склад</t>
  </si>
  <si>
    <t>&lt;...&gt;
&lt;...&gt;
Труба гофр.д/электропроводки ПВХ д20 с зондом
Основной склад</t>
  </si>
  <si>
    <t>&lt;...&gt;
&lt;...&gt;
Клемник 2*(0,5-4мм)
Основной склад</t>
  </si>
  <si>
    <t>&lt;...&gt;
&lt;...&gt;
Хомут пласт.200х3,6мм
Основной склад</t>
  </si>
  <si>
    <t>&lt;...&gt;
&lt;...&gt;
Фильтр сетевой1,50м
Основной склад</t>
  </si>
  <si>
    <t>&lt;...&gt;
&lt;...&gt;
Пленка парниковая3м
Основной склад</t>
  </si>
  <si>
    <t>&lt;...&gt;
&lt;...&gt;
Гвозди 3х80мм
Основной склад</t>
  </si>
  <si>
    <t>&lt;...&gt;
&lt;...&gt;
Светильник пром.подвесн
Основной склад</t>
  </si>
  <si>
    <t>&lt;...&gt;
&lt;...&gt;
Выключ.Электра0-1
Основной склад</t>
  </si>
  <si>
    <t>&lt;...&gt;
&lt;...&gt;
Сверло по бетону6х100мм
Основной склад</t>
  </si>
  <si>
    <t>&lt;...&gt;
&lt;...&gt;
Коробка 80х80х50мм
Основной склад</t>
  </si>
  <si>
    <t>&lt;...&gt;
&lt;...&gt;
Патрон эл.подвесной
Основной склад</t>
  </si>
  <si>
    <t>&lt;...&gt;
&lt;...&gt;
Патрон навесной эл.
Основной склад</t>
  </si>
  <si>
    <t>&lt;...&gt;
&lt;...&gt;
Счетчик эл.5-50А
Основной склад</t>
  </si>
  <si>
    <t>&lt;...&gt;
&lt;...&gt;
Шина нулевая 6х9мм
Основной склад</t>
  </si>
  <si>
    <t>&lt;...&gt;
&lt;...&gt;
ЩРН-12(265х310х120)
Основной склад</t>
  </si>
  <si>
    <t>&lt;...&gt;
&lt;...&gt;
Коробка 2х6 авт.
Основной склад</t>
  </si>
  <si>
    <t>&lt;...&gt;
&lt;...&gt;
Гайка д.10мм оцинк.
Основной склад</t>
  </si>
  <si>
    <t>&lt;...&gt;
&lt;...&gt;
Шпилька д.10х1000мм
Основной склад</t>
  </si>
  <si>
    <t>&lt;...&gt;
&lt;...&gt;
Хомут пласт.(уп.100шт)
Основной склад</t>
  </si>
  <si>
    <t>&lt;...&gt;
&lt;...&gt;
Хомут пласт.(уп.50шт)
Основной склад</t>
  </si>
  <si>
    <t>&lt;...&gt;
&lt;...&gt;
Кисть КФ 25
Основной склад</t>
  </si>
  <si>
    <t xml:space="preserve">Списание на расходы 0000-000259 от 21.11.2018 15:29:25
Списание товаров на расходы </t>
  </si>
  <si>
    <t>&lt;...&gt;
&lt;...&gt;
Муфта комб.разъем.32х1
Основной склад</t>
  </si>
  <si>
    <t>&lt;...&gt;
&lt;...&gt;
Гофра д/верх.слив.бачка
Основной склад</t>
  </si>
  <si>
    <t>&lt;...&gt;
&lt;...&gt;
Сифон 40 1 1/2
Основной склад</t>
  </si>
  <si>
    <t>&lt;...&gt;
&lt;...&gt;
Мойка нерж.50х50
Основной склад</t>
  </si>
  <si>
    <t xml:space="preserve">Списание на расходы 0000-000260 от 21.11.2018 15:39:36
Списание товаров на расходы </t>
  </si>
  <si>
    <t>&lt;...&gt;
&lt;...&gt;
Муфта ПП разъем 25 PN 25
Основной склад</t>
  </si>
  <si>
    <t>&lt;...&gt;
&lt;...&gt;
Труба PPR Стекловолокно 
Основной склад</t>
  </si>
  <si>
    <t>&lt;...&gt;
&lt;...&gt;
Кран шаровый вода 1 г/г
Основной склад</t>
  </si>
  <si>
    <t>&lt;...&gt;
&lt;...&gt;
Замок ВС-60мм
Основной склад</t>
  </si>
  <si>
    <t>&lt;...&gt;
&lt;...&gt;
Саморез черн.4,2х64-65мм
Основной склад</t>
  </si>
  <si>
    <t>&lt;...&gt;
&lt;...&gt;
Ушко 70х40мм
Основной склад</t>
  </si>
  <si>
    <t>&lt;...&gt;
&lt;...&gt;
Петля ПН-130 оцинк.лев
Основной склад</t>
  </si>
  <si>
    <t>&lt;...&gt;
&lt;...&gt;
Труба d.110 2м
Основной склад</t>
  </si>
  <si>
    <t>&lt;...&gt;
&lt;...&gt;
Труба d/110 1м
Основной склад</t>
  </si>
  <si>
    <t>&lt;...&gt;
&lt;...&gt;
Труба d.50 2м
Основной склад</t>
  </si>
  <si>
    <t>&lt;...&gt;
&lt;...&gt;
Труба d.50 1м
Основной склад</t>
  </si>
  <si>
    <t>&lt;...&gt;
&lt;...&gt;
Тройник 110х110 угол 45
Основной склад</t>
  </si>
  <si>
    <t>&lt;...&gt;
&lt;...&gt;
Тройник 110х110 угол90
Основной склад</t>
  </si>
  <si>
    <t>&lt;...&gt;
&lt;...&gt;
Переход d.110/50
Основной склад</t>
  </si>
  <si>
    <t>&lt;...&gt;
&lt;...&gt;
Отвод d.110 угол 45
Основной склад</t>
  </si>
  <si>
    <t>&lt;...&gt;
&lt;...&gt;
Отвод d/50 угол45
Основной склад</t>
  </si>
  <si>
    <t>&lt;...&gt;
&lt;...&gt;
Заглушка d 110
Основной склад</t>
  </si>
  <si>
    <t>&lt;...&gt;
&lt;...&gt;
Труба d.110 0,5м
Основной склад</t>
  </si>
  <si>
    <t>&lt;...&gt;
&lt;...&gt;
Переход d.124/110
Основной склад</t>
  </si>
  <si>
    <t>&lt;...&gt;
&lt;...&gt;
Переход д.75х50
Основной склад</t>
  </si>
  <si>
    <t>&lt;...&gt;
&lt;...&gt;
Отвод d.50 угол 90
Основной склад</t>
  </si>
  <si>
    <t>&lt;...&gt;
&lt;...&gt;
Отвод d.110 угол 90
Основной склад</t>
  </si>
  <si>
    <t>&lt;...&gt;
&lt;...&gt;
Труба d.50 0,5м
Основной склад</t>
  </si>
  <si>
    <t>&lt;...&gt;
&lt;...&gt;
Компр.тройник
Основной склад</t>
  </si>
  <si>
    <t>&lt;...&gt;
&lt;...&gt;
Компрес. уголок 32
Основной склад</t>
  </si>
  <si>
    <t>&lt;...&gt;
&lt;...&gt;
Компр. муфта 32х3/4
Основной склад</t>
  </si>
  <si>
    <t>&lt;...&gt;
&lt;...&gt;
Боченок 20ч.гост
Основной склад</t>
  </si>
  <si>
    <t>Приобретение товаров и услуг 0000-00461 от 21.11.2018 23:59:59
Поступление услуг</t>
  </si>
  <si>
    <t>22.11.2018</t>
  </si>
  <si>
    <t xml:space="preserve">Списание на расходы 0000-000261 от 22.11.2018 15:39:17
Списание товаров на расходы </t>
  </si>
  <si>
    <t>&lt;...&gt;
&lt;...&gt;
Масло трансформаторное ТКп
Основной склад</t>
  </si>
  <si>
    <t>10.03</t>
  </si>
  <si>
    <t>Приобретение товаров и услуг 0000-00494 от 22.11.2018 23:59:59
Поступление услуг</t>
  </si>
  <si>
    <t>26.11.2018</t>
  </si>
  <si>
    <t xml:space="preserve">Списание на расходы 0000-000264 от 26.11.2018 10:15:25
Списание товаров на расходы </t>
  </si>
  <si>
    <t xml:space="preserve">Списание на расходы 0000-000265 от 26.11.2018 11:49:23
Списание товаров на расходы </t>
  </si>
  <si>
    <t>27.11.2018</t>
  </si>
  <si>
    <t xml:space="preserve">Списание на расходы 0000-000266 от 27.11.2018 17:44:57
Списание товаров на расходы </t>
  </si>
  <si>
    <t>&lt;...&gt;
&lt;...&gt;
Набор  накидных ключей 
Склад строительных материалов</t>
  </si>
  <si>
    <t>&lt;...&gt;
&lt;...&gt;
Полотно нож.по металл.
Склад строительных материалов</t>
  </si>
  <si>
    <t>&lt;...&gt;
&lt;...&gt;
Ключ рожковый 19*22
Склад строительных материалов</t>
  </si>
  <si>
    <t>&lt;...&gt;
&lt;...&gt;
Ключ рожковый 22*24
Склад строительных материалов</t>
  </si>
  <si>
    <t>&lt;...&gt;
&lt;...&gt;
Хомут 16-25мм
Склад строительных материалов</t>
  </si>
  <si>
    <t>&lt;...&gt;
&lt;...&gt;
Круг отрезной 230*2.0*22
Склад строительных материалов</t>
  </si>
  <si>
    <t>&lt;...&gt;
&lt;...&gt;
Круг отр ф350х3х22 д/мет
Склад строительных материалов</t>
  </si>
  <si>
    <t>&lt;...&gt;
&lt;...&gt;
Электроды МР 3С ф3 ЛЭ3
Склад строительных материалов</t>
  </si>
  <si>
    <t>Приобретение товаров и услуг 0000-00532 от 27.11.2018 23:59:59
Поступление услуг</t>
  </si>
  <si>
    <t>28.11.2018</t>
  </si>
  <si>
    <t xml:space="preserve">Списание на расходы 0000-000267 от 28.11.2018 15:49:30
Списание товаров на расходы </t>
  </si>
  <si>
    <t>&lt;...&gt;
&lt;...&gt;
Шаровый кран КШЗ-16-40/32 ст 10Х18Н10Т фланцевый неразборный
Основной склад</t>
  </si>
  <si>
    <t>&lt;...&gt;
&lt;...&gt;
Шаровый кран КШЗ-16-50/40 ст 10Х18Н10Т фланцевый неразборный
Основной склад</t>
  </si>
  <si>
    <t xml:space="preserve">Списание на расходы 0000-000268 от 28.11.2018 17:32:48
Списание товаров на расходы </t>
  </si>
  <si>
    <t>&lt;...&gt;
&lt;...&gt;
Лампа люминесц.ЛЛ-36Вт/640
Основной склад</t>
  </si>
  <si>
    <t>&lt;...&gt;
&lt;...&gt;
Прожектор св-й СДО70-2-Н 70Вт
Основной склад</t>
  </si>
  <si>
    <t>29.11.2018</t>
  </si>
  <si>
    <t xml:space="preserve">Списание на расходы 0000-000270 от 29.11.2018 10:51:03
Списание товаров на расходы </t>
  </si>
  <si>
    <t xml:space="preserve">Списание на расходы 0000-000271 от 29.11.2018 11:37:24
Списание товаров на расходы </t>
  </si>
  <si>
    <t>&lt;...&gt;
&lt;...&gt;
Вставка плавка ВПБ6-4,0А 250В
Основной склад</t>
  </si>
  <si>
    <t>&lt;...&gt;
&lt;...&gt;
Вставка плавка ВПБ6-3 0,315А 250В
Основной склад</t>
  </si>
  <si>
    <t xml:space="preserve">Списание на расходы 0000-000274 от 29.11.2018 14:42:05
Списание товаров на расходы </t>
  </si>
  <si>
    <t>&lt;...&gt;
&lt;...&gt;
Кран латунный шар.Ду15
Основной склад</t>
  </si>
  <si>
    <t>&lt;...&gt;
&lt;...&gt;
Кран латунный шар.Ду20
Основной склад</t>
  </si>
  <si>
    <t>&lt;...&gt;
&lt;...&gt;
труба ТИЛИТ 28/9-2м
Основной склад</t>
  </si>
  <si>
    <t>&lt;...&gt;
&lt;...&gt;
Кран шаровый стальной Ду 25/20
Основной склад</t>
  </si>
  <si>
    <t>&lt;...&gt;
&lt;...&gt;
труба дн 20х3,4ммРРR
Основной склад</t>
  </si>
  <si>
    <t>&lt;...&gt;
&lt;...&gt;
Кран шаровой КШ.Ц.Ф.Ду 40/30
Основной склад</t>
  </si>
  <si>
    <t>&lt;...&gt;
&lt;...&gt;
Кран шаровой КШ.Ц.Ф.Ду50/40
Основной склад</t>
  </si>
  <si>
    <t>&lt;...&gt;
&lt;...&gt;
Угольник РР-RДн20х90
Основной склад</t>
  </si>
  <si>
    <t>&lt;...&gt;
&lt;...&gt;
Муфта РР-RДн20х1/2
Основной склад</t>
  </si>
  <si>
    <t>&lt;...&gt;
&lt;...&gt;
Американка РР-R Дн20х1/2
Основной склад</t>
  </si>
  <si>
    <t>&lt;...&gt;
&lt;...&gt;
РРR Американка Дн20х1/2 н/р
Основной склад</t>
  </si>
  <si>
    <t>&lt;...&gt;
&lt;...&gt;
Манжет перех чугун-пластик 73х50
Основной склад</t>
  </si>
  <si>
    <t>&lt;...&gt;
&lt;...&gt;
Угольник РР-R Дн32х90
Основной склад</t>
  </si>
  <si>
    <t>&lt;...&gt;
&lt;...&gt;
Труба РР-RGF арм.Дн32х5,4
Основной склад</t>
  </si>
  <si>
    <t>&lt;...&gt;
&lt;...&gt;
Труба РР-RGF арм. Дн25х4,2
Основной склад</t>
  </si>
  <si>
    <t>30.11.2018</t>
  </si>
  <si>
    <t>Приобретение товаров и услуг 0000-00481 от 30.11.2018 13:14:38
Поступление услуг</t>
  </si>
  <si>
    <t>Приобретение товаров и услуг 0000-00482 от 30.11.2018 23:59:59
Поступление услуг</t>
  </si>
  <si>
    <t>Приобретение товаров и услуг 0000-00483 от 30.11.2018 23:59:59
Поступление услуг</t>
  </si>
  <si>
    <t>Приобретение товаров и услуг 0000-00484 от 30.11.2018 23:59:59
Поступление услуг</t>
  </si>
  <si>
    <t>Приобретение товаров и услуг 0000-00485 от 30.11.2018 23:59:59
Поступление услуг</t>
  </si>
  <si>
    <t>Приобретение товаров и услуг 0000-00486 от 30.11.2018 23:59:59
Поступление услуг</t>
  </si>
  <si>
    <t>Приобретение товаров и услуг 0000-00487 от 30.11.2018 23:59:59
Поступление услуг</t>
  </si>
  <si>
    <t>Приобретение товаров и услуг 0000-00488 от 30.11.2018 23:59:59
Поступление услуг</t>
  </si>
  <si>
    <t>Приобретение товаров и услуг 0000-00489 от 30.11.2018 23:59:59
Поступление услуг</t>
  </si>
  <si>
    <t>Приобретение товаров и услуг 0000-00490 от 30.11.2018 23:59:59
Поступление услуг</t>
  </si>
  <si>
    <t>Приобретение товаров и услуг 0000-00491 от 30.11.2018 23:59:59
Поступление услуг</t>
  </si>
  <si>
    <t>Приобретение товаров и услуг 0000-00492 от 30.11.2018 23:59:59
Поступление услуг</t>
  </si>
  <si>
    <t>Приобретение товаров и услуг 0000-00493 от 30.11.2018 23:59:59
Поступление услуг</t>
  </si>
  <si>
    <t>Приобретение товаров и услуг 0000-00502 от 30.11.2018 23:59:59
Поступление услуг</t>
  </si>
  <si>
    <t>Приобретение товаров и услуг 0000-00503 от 30.11.2018 23:59:59
Поступление услуг</t>
  </si>
  <si>
    <t>Приобретение товаров и услуг 0000-00504 от 30.11.2018 23:59:59
Поступление услуг</t>
  </si>
  <si>
    <t>Приобретение товаров и услуг 0000-00508 от 30.11.2018 23:59:59
Поступление услуг</t>
  </si>
  <si>
    <t>Приобретение товаров и услуг 0000-00509 от 30.11.2018 23:59:59
Поступление услуг</t>
  </si>
  <si>
    <t>&lt;...&gt;
Компрессорная
25.09. Энергоресурсы</t>
  </si>
  <si>
    <t>Приобретение товаров и услуг 0000-00515 от 30.11.2018 23:59:59
Поступление услуг</t>
  </si>
  <si>
    <t>Приобретение товаров и услуг 0000-00524 от 30.11.2018 23:59:59
Поступление услуг</t>
  </si>
  <si>
    <t>Приобретение товаров и услуг 0000-00529 от 30.11.2018 23:59:59
Поступление услуг</t>
  </si>
  <si>
    <t>01.12.2018</t>
  </si>
  <si>
    <t>Приобретение товаров и услуг 0000-00537 от 01.12.2018 12:00:06
Поступление услуг</t>
  </si>
  <si>
    <t>Приобретение товаров и услуг 0000-00538 от 01.12.2018 12:00:08
Поступление услуг</t>
  </si>
  <si>
    <t>Приобретение товаров и услуг 0000-00545 от 01.12.2018 12:00:09
Поступление услуг</t>
  </si>
  <si>
    <t>&lt;...&gt;
Станция флотации
25.34. Производство испытаний, опытов, исследований</t>
  </si>
  <si>
    <t>&lt;...&gt;
&lt;...&gt;
Центр гигиены и экологии, ООО
Основной договор</t>
  </si>
  <si>
    <t>Приобретение товаров и услуг 0000-00560 от 01.12.2018 12:00:10
Поступление услуг</t>
  </si>
  <si>
    <t>Приобретение товаров и услуг 0000-00561 от 01.12.2018 12:00:11
Поступление услуг</t>
  </si>
  <si>
    <t>Приобретение товаров и услуг 0000-00562 от 01.12.2018 12:00:13
Поступление услуг</t>
  </si>
  <si>
    <t>Приобретение товаров и услуг 0000-00563 от 01.12.2018 12:00:15
Поступление услуг</t>
  </si>
  <si>
    <t>Приобретение товаров и услуг 0000-00564 от 01.12.2018 12:00:17
Поступление услуг</t>
  </si>
  <si>
    <t>Приобретение товаров и услуг 0000-00565 от 01.12.2018 12:00:19
Поступление услуг</t>
  </si>
  <si>
    <t>Приобретение товаров и услуг 0000-00566 от 01.12.2018 12:00:20
Поступление услуг</t>
  </si>
  <si>
    <t>Приобретение товаров и услуг 0000-00567 от 01.12.2018 12:00:21
Поступление услуг</t>
  </si>
  <si>
    <t>Приобретение товаров и услуг 0000-00573 от 01.12.2018 12:00:23
Поступление услуг</t>
  </si>
  <si>
    <t>Приобретение товаров и услуг 0000-00614 от 01.12.2018 12:00:25
Поступление услуг</t>
  </si>
  <si>
    <t>&lt;...&gt;
&lt;...&gt;
Технотранс, ООО
ТТ-34/18 от 01.10.2018 Аренда объекта незавершенного строительства (склад Поль-Мот)</t>
  </si>
  <si>
    <t>Приобретение товаров и услуг 0000-00615 от 01.12.2018 23:59:59
Поступление услуг</t>
  </si>
  <si>
    <t>03.12.2018</t>
  </si>
  <si>
    <t>Приобретение товаров и услуг 0000-00527 от 03.12.2018 23:59:59
Поступление услуг</t>
  </si>
  <si>
    <t>Приобретение товаров и услуг 0000-00533 от 03.12.2018 23:59:59
Поступление услуг</t>
  </si>
  <si>
    <t>&lt;...&gt;
&lt;...&gt;
Ярославский ЦСМ, ФБУ
Основной договор</t>
  </si>
  <si>
    <t>04.12.2018</t>
  </si>
  <si>
    <t xml:space="preserve">Списание на расходы 0000-000279 от 04.12.2018 10:05:53
Списание товаров на расходы </t>
  </si>
  <si>
    <t>&lt;...&gt;
&lt;...&gt;
ПВ3 провод-1,5 ж/з
Основной склад</t>
  </si>
  <si>
    <t xml:space="preserve">Списание на расходы 0000-000280 от 04.12.2018 10:18:38
Списание товаров на расходы </t>
  </si>
  <si>
    <t>&lt;...&gt;
&lt;...&gt;
ключ рожковый 22х24
Основной склад</t>
  </si>
  <si>
    <t>&lt;...&gt;
&lt;...&gt;
Хомут 20-32мм
Основной склад</t>
  </si>
  <si>
    <t>&lt;...&gt;
&lt;...&gt;
Круг отрезной 115*1,6*22
Основной склад</t>
  </si>
  <si>
    <t>&lt;...&gt;
&lt;...&gt;
Круг отрезной 350*3*32
Основной склад</t>
  </si>
  <si>
    <t>&lt;...&gt;
&lt;...&gt;
Электроды МР3С ф3 ЛЭ3
Основной склад</t>
  </si>
  <si>
    <t>&lt;...&gt;
&lt;...&gt;
Хомуты 12-20
Основной склад</t>
  </si>
  <si>
    <t>05.12.2018</t>
  </si>
  <si>
    <t xml:space="preserve">Списание на расходы 0000-000281 от 05.12.2018 13:03:36
Списание товаров на расходы </t>
  </si>
  <si>
    <t>06.12.2018</t>
  </si>
  <si>
    <t xml:space="preserve">Списание на расходы 0000-000282 от 06.12.2018 9:23:27
Списание товаров на расходы </t>
  </si>
  <si>
    <t>&lt;...&gt;
&lt;...&gt;
ВА 88-35 3Р 250А Автом.выключатель
Основной склад</t>
  </si>
  <si>
    <t>&lt;...&gt;
&lt;...&gt;
Провод ПВС 2х2,5
Основной склад</t>
  </si>
  <si>
    <t xml:space="preserve">Списание на расходы 0000-000283 от 06.12.2018 9:34:17
Списание товаров на расходы </t>
  </si>
  <si>
    <t>&lt;...&gt;
&lt;...&gt;
Провод РКГМ 1,5
Основной склад</t>
  </si>
  <si>
    <t>&lt;...&gt;
&lt;...&gt;
Провод РКГМ 2,5
Основной склад</t>
  </si>
  <si>
    <t>Приобретение товаров и услуг 0000-00530 от 06.12.2018 23:59:59
Поступление услуг</t>
  </si>
  <si>
    <t>07.12.2018</t>
  </si>
  <si>
    <t xml:space="preserve">Списание на расходы 0000-000284 от 07.12.2018 10:36:24
Списание товаров на расходы </t>
  </si>
  <si>
    <t>&lt;...&gt;
&lt;...&gt;
Плата ЦП 8300-020Н-030Н
Основной склад</t>
  </si>
  <si>
    <t>&lt;...&gt;
&lt;...&gt;
Шлейф пульта управления 8300(020Н-075Н)
Основной склад</t>
  </si>
  <si>
    <t>10.12.2018</t>
  </si>
  <si>
    <t>Приобретение товаров и услуг 0000-00513 от 10.12.2018 16:30:13
Поступление услуг</t>
  </si>
  <si>
    <t>&lt;...&gt;
&lt;...&gt;
Прогресс, ООО
Основной договор</t>
  </si>
  <si>
    <t>Приобретение товаров и услуг 0000-00518 от 10.12.2018 23:59:59
Поступление услуг</t>
  </si>
  <si>
    <t>Приобретение товаров и услуг 0000-00531 от 10.12.2018 23:59:59
Поступление услуг</t>
  </si>
  <si>
    <t>11.12.2018</t>
  </si>
  <si>
    <t xml:space="preserve">Списание на расходы 0000-000287 от 11.12.2018 11:23:36
Списание товаров на расходы </t>
  </si>
  <si>
    <t>12.12.2018</t>
  </si>
  <si>
    <t>Приобретение товаров и услуг 0000-00517 от 12.12.2018 10:00:51
Поступление услуг</t>
  </si>
  <si>
    <t>&lt;...&gt;
Ремонтно-строительный участок
25.24. Медосмотр работников</t>
  </si>
  <si>
    <t>Ремонтно-строительный участок
Пикельник Александр Сергеевич</t>
  </si>
  <si>
    <t xml:space="preserve">Списание на расходы 0000-000288 от 12.12.2018 16:15:45
Списание товаров на расходы </t>
  </si>
  <si>
    <t>&lt;...&gt;
&lt;...&gt;
Подшипник 80301
Основной склад</t>
  </si>
  <si>
    <t>14.12.2018</t>
  </si>
  <si>
    <t xml:space="preserve">Списание на расходы 0000-000289 от 14.12.2018 8:21:24
Списание товаров на расходы </t>
  </si>
  <si>
    <t xml:space="preserve">Списание на расходы 0000-000290 от 14.12.2018 8:23:11
Списание товаров на расходы </t>
  </si>
  <si>
    <t>18.12.2018</t>
  </si>
  <si>
    <t xml:space="preserve">Списание на расходы 0000-000291 от 18.12.2018 9:03:54
Списание товаров на расходы </t>
  </si>
  <si>
    <t>&lt;...&gt;
&lt;...&gt;
Емкость куб.1000л
Основной склад</t>
  </si>
  <si>
    <t xml:space="preserve">Списание на расходы 0000-000293 от 18.12.2018 11:08:29
Списание товаров на расходы </t>
  </si>
  <si>
    <t>Приобретение товаров и услуг 0000-00534 от 18.12.2018 11:24:11
Поступление услуг</t>
  </si>
  <si>
    <t>&lt;...&gt;
&lt;...&gt;
Группа компаний "ХИМАГРЕГАТ", АО
Основной договор</t>
  </si>
  <si>
    <t>Приобретение товаров и услуг 0000-00593 от 18.12.2018 23:59:59
Поступление услуг</t>
  </si>
  <si>
    <t>19.12.2018</t>
  </si>
  <si>
    <t xml:space="preserve">Списание на расходы 0000-000294 от 19.12.2018 11:32:15
Списание товаров на расходы </t>
  </si>
  <si>
    <t>&lt;...&gt;
&lt;...&gt;
Костюм рабочий
Основной склад</t>
  </si>
  <si>
    <t xml:space="preserve">Списание на расходы 0000-000295 от 19.12.2018 11:34:41
Списание товаров на расходы </t>
  </si>
  <si>
    <t xml:space="preserve">Списание на расходы 0000-000296 от 19.12.2018 11:37:26
Списание товаров на расходы </t>
  </si>
  <si>
    <t>Приобретение товаров и услуг 0000-00535 от 19.12.2018 14:04:25
Поступление услуг</t>
  </si>
  <si>
    <t>&lt;...&gt;
Компрессорная
25.34. Производство испытаний, опытов, исследований</t>
  </si>
  <si>
    <t>20.12.2018</t>
  </si>
  <si>
    <t>Приобретение товаров и услуг 0000-00553 от 20.12.2018 0:00:00
Поступление услуг</t>
  </si>
  <si>
    <t>21.12.2018</t>
  </si>
  <si>
    <t>Приобретение товаров и услуг 0000-00544 от 21.12.2018 10:56:54
Поступление услуг</t>
  </si>
  <si>
    <t>&lt;...&gt;
&lt;...&gt;
ТЕХНО-АС, ООО
Основной договор</t>
  </si>
  <si>
    <t>Приобретение товаров и услуг 0000-00594 от 21.12.2018 23:59:59
Поступление услуг</t>
  </si>
  <si>
    <t>24.12.2018</t>
  </si>
  <si>
    <t xml:space="preserve">Списание на расходы 0000-000297 от 24.12.2018 11:04:56
Списание товаров на расходы </t>
  </si>
  <si>
    <t>&lt;...&gt;
&lt;...&gt;
Лампа светодиодная LED 18Вт G13
Основной склад</t>
  </si>
  <si>
    <t>26.12.2018</t>
  </si>
  <si>
    <t xml:space="preserve">Списание на расходы 0000-000299 от 26.12.2018 8:58:51
Списание товаров на расходы </t>
  </si>
  <si>
    <t>&lt;...&gt;
&lt;...&gt;
Термометр контактный ТК-5,01М /с погружаемым зондом/
Основной склад</t>
  </si>
  <si>
    <t xml:space="preserve">Списание на расходы 0000-000300 от 26.12.2018 9:01:36
Списание товаров на расходы </t>
  </si>
  <si>
    <t xml:space="preserve">Списание на расходы 0000-000301 от 26.12.2018 11:04:35
Списание товаров на расходы </t>
  </si>
  <si>
    <t>&lt;...&gt;
&lt;...&gt;
Лампа ртутная высокого давления ДРЛ 400 Вт
Основной склад</t>
  </si>
  <si>
    <t xml:space="preserve">Списание на расходы 0000-000302 от 26.12.2018 11:13:46
Списание товаров на расходы </t>
  </si>
  <si>
    <t xml:space="preserve">Списание на расходы 0000-000303 от 26.12.2018 11:35:13
Списание товаров на расходы </t>
  </si>
  <si>
    <t>&lt;...&gt;
&lt;...&gt;
сжиженный газ
Основной склад</t>
  </si>
  <si>
    <t>&lt;...&gt;
&lt;...&gt;
заглушки к баллонам
Основной склад</t>
  </si>
  <si>
    <t>Приобретение товаров и услуг 0000-00623 от 26.12.2018 23:59:59
Поступление услуг</t>
  </si>
  <si>
    <t>&lt;...&gt;
Участок обслуживания резидентов
25.30. Текущий ремонт зданий, сооружений, инвентаря</t>
  </si>
  <si>
    <t>&lt;...&gt;
&lt;...&gt;
СМУ №15, ОАО
Основной договор</t>
  </si>
  <si>
    <t>27.12.2018</t>
  </si>
  <si>
    <t>Приобретение товаров и услуг 0000-00554 от 27.12.2018 9:28:43
Поступление услуг</t>
  </si>
  <si>
    <t xml:space="preserve">Списание на расходы 0000-000305 от 27.12.2018 9:56:33
Списание товаров на расходы </t>
  </si>
  <si>
    <t>&lt;...&gt;
&lt;...&gt;
Штукатурка гипсовая 15кг
Основной склад</t>
  </si>
  <si>
    <t>29.12.2018</t>
  </si>
  <si>
    <t>Приобретение товаров и услуг 0000-00589 от 29.12.2018 23:59:59
Поступление услуг</t>
  </si>
  <si>
    <t>Приобретение товаров и услуг 0000-00619 от 29.12.2018 23:59:59
Поступление услуг</t>
  </si>
  <si>
    <t>31.12.2018</t>
  </si>
  <si>
    <t>Приобретение товаров и услуг 0000-00568 от 31.12.2018 23:59:59
Поступление услуг</t>
  </si>
  <si>
    <t>Приобретение товаров и услуг 0000-00569 от 31.12.2018 23:59:59
Поступление услуг</t>
  </si>
  <si>
    <t>Приобретение товаров и услуг 0000-00570 от 31.12.2018 23:59:59
Поступление услуг</t>
  </si>
  <si>
    <t>Приобретение товаров и услуг 0000-00571 от 31.12.2018 23:59:59
Поступление услуг</t>
  </si>
  <si>
    <t>Приобретение товаров и услуг 0000-00572 от 31.12.2018 23:59:59
Поступление услуг</t>
  </si>
  <si>
    <t>Приобретение товаров и услуг 0000-00574 от 31.12.2018 23:59:59
Поступление услуг</t>
  </si>
  <si>
    <t>Приобретение товаров и услуг 0000-00575 от 31.12.2018 23:59:59
Поступление услуг</t>
  </si>
  <si>
    <t>Приобретение товаров и услуг 0000-00576 от 31.12.2018 23:59:59
Поступление услуг</t>
  </si>
  <si>
    <t>Приобретение товаров и услуг 0000-00577 от 31.12.2018 23:59:59
Поступление услуг</t>
  </si>
  <si>
    <t>Приобретение товаров и услуг 0000-00578 от 31.12.2018 23:59:59
Поступление услуг</t>
  </si>
  <si>
    <t>Приобретение товаров и услуг 0000-00586 от 31.12.2018 23:59:59
Поступление услуг</t>
  </si>
  <si>
    <t>Приобретение товаров и услуг 0000-00590 от 31.12.2018 23:59:59
Поступление услуг</t>
  </si>
  <si>
    <t>Приобретение товаров и услуг 0000-00591 от 31.12.2018 23:59:59
Поступление услуг</t>
  </si>
  <si>
    <t>Приобретение товаров и услуг 0000-00595 от 31.12.2018 23:59:59
Поступление услуг</t>
  </si>
  <si>
    <t>Приобретение товаров и услуг 0000-00596 от 31.12.2018 23:59:59
Поступление услуг</t>
  </si>
  <si>
    <t>Приобретение товаров и услуг 0000-00597 от 31.12.2018 23:59:59
Поступление услуг</t>
  </si>
  <si>
    <t>Приобретение товаров и услуг 0000-00598 от 31.12.2018 23:59:59
Поступление услуг</t>
  </si>
  <si>
    <t>Приобретение товаров и услуг 0000-00599 от 31.12.2018 23:59:59
Поступление услуг</t>
  </si>
  <si>
    <t>Приобретение товаров и услуг 0000-00600 от 31.12.2018 23:59:59
Поступление услуг</t>
  </si>
  <si>
    <t>Приобретение товаров и услуг 0000-00601 от 31.12.2018 23:59:59
Поступление услуг</t>
  </si>
  <si>
    <t>Приобретение товаров и услуг 0000-00602 от 31.12.2018 23:59:59
Поступление услуг</t>
  </si>
  <si>
    <t>Приобретение товаров и услуг 0000-00603 от 31.12.2018 23:59:59
Поступление услуг</t>
  </si>
  <si>
    <t>Приобретение товаров и услуг 0000-00604 от 31.12.2018 23:59:59
Поступление услуг</t>
  </si>
  <si>
    <t>Приобретение товаров и услуг 0000-00605 от 31.12.2018 23:59:59
Поступление услуг</t>
  </si>
  <si>
    <t>Приобретение товаров и услуг 0000-00606 от 31.12.2018 23:59:59
Поступление услуг</t>
  </si>
  <si>
    <t>Приобретение товаров и услуг 0000-00607 от 31.12.2018 23:59:59
Поступление услуг</t>
  </si>
  <si>
    <t>Приобретение товаров и услуг 0000-00608 от 31.12.2018 23:59:59
Поступление услуг</t>
  </si>
  <si>
    <t>Приобретение товаров и услуг 0000-00609 от 31.12.2018 23:59:59
Поступление услуг</t>
  </si>
  <si>
    <t>Приобретение товаров и услуг 0000-00610 от 31.12.2018 23:59:59
Поступление услуг</t>
  </si>
  <si>
    <t>Приобретение товаров и услуг 0000-00612 от 31.12.2018 23:59:59
Поступление услуг</t>
  </si>
  <si>
    <t>Приобретение товаров и услуг 0000-00616 от 31.12.2018 23:59:59
Поступление услуг</t>
  </si>
  <si>
    <t>Приобретение товаров и услуг 0000-00618 от 31.12.2018 23:59:59
Поступление услуг</t>
  </si>
  <si>
    <t>Обороты за период и сальдо на конец</t>
  </si>
  <si>
    <t>Оборотно-сальдовая ведомость по счету 10 за Сентябрь 2018 г. - Декабрь 2018 г.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</si>
  <si>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</si>
  <si>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</si>
  <si>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</si>
  <si>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</si>
  <si>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Номенклатура</t>
  </si>
  <si>
    <t>10</t>
  </si>
  <si>
    <t>&lt;...&gt;</t>
  </si>
  <si>
    <t>002005 Муфта 3КВТп10-(70-120)м</t>
  </si>
  <si>
    <t>006005Муфта 3Стп10-(70-120)М</t>
  </si>
  <si>
    <t>ERA 5S Вентилятор 175*175*84мм</t>
  </si>
  <si>
    <t xml:space="preserve">Авизент Во хаки </t>
  </si>
  <si>
    <t>Автомат ВА 47-63 10А</t>
  </si>
  <si>
    <t>Автомат ВА 47-63 16А</t>
  </si>
  <si>
    <t>Автомат ВА 47-63 25А</t>
  </si>
  <si>
    <t>Автомат ВА 47-63 2п 16А</t>
  </si>
  <si>
    <t>Автомат ВА 47-63 2п 25А</t>
  </si>
  <si>
    <t>Американка РР-R Дн20х1/2</t>
  </si>
  <si>
    <t>Аммиак водный чда(0,9)</t>
  </si>
  <si>
    <t>Арматура для бачка</t>
  </si>
  <si>
    <t>Батарейка пальчик.</t>
  </si>
  <si>
    <t>Бензин</t>
  </si>
  <si>
    <t>Бита крест 70мм</t>
  </si>
  <si>
    <t>Бита РН2 50мм GROSS</t>
  </si>
  <si>
    <t>Бокорезы 160мм</t>
  </si>
  <si>
    <t>Болт М16х70</t>
  </si>
  <si>
    <t>Болт с полной резьбой м16*70</t>
  </si>
  <si>
    <t>Борная кислота хч(0,8)</t>
  </si>
  <si>
    <t>Боченок 20ч.гост</t>
  </si>
  <si>
    <t>Брус коробочный белый 26*70</t>
  </si>
  <si>
    <t>Бур по бетонуSDS+1,0*160мм</t>
  </si>
  <si>
    <t>ВА 88-35 3Р 250А Автом.выключатель</t>
  </si>
  <si>
    <t>ВА88-37 3Р315А автом выключ</t>
  </si>
  <si>
    <t>Валенки р-р43</t>
  </si>
  <si>
    <t>Валенки р-р44</t>
  </si>
  <si>
    <t>Валик малярный</t>
  </si>
  <si>
    <t>Валик меховой 100мм</t>
  </si>
  <si>
    <t>Валик меховой фасадный 240мм в сборе желт нить</t>
  </si>
  <si>
    <t>Ведро 20л штукатурно-малярное</t>
  </si>
  <si>
    <t>Вентиль ДУ-25 бронза</t>
  </si>
  <si>
    <t>Вилка бел. с кембриком</t>
  </si>
  <si>
    <t>Вилка с зазем.(еврослот)А101</t>
  </si>
  <si>
    <t>Водонагреватель THERMEX</t>
  </si>
  <si>
    <t>Водонагреватель Термекс</t>
  </si>
  <si>
    <t>Воздушный фильтр НВ-14П</t>
  </si>
  <si>
    <t>Вставка плавка ВПБ6-3 0,315А 250В</t>
  </si>
  <si>
    <t>Вставка плавка ВПБ6-4,0А 250В</t>
  </si>
  <si>
    <t>Втулка защ. к насосу 200Д90</t>
  </si>
  <si>
    <t>Втулка защ.к насосу 300Д70</t>
  </si>
  <si>
    <t>Втулка конус. к насосу300Д70</t>
  </si>
  <si>
    <t xml:space="preserve">Выкл.Электра </t>
  </si>
  <si>
    <t>Выключ.Электра0-1</t>
  </si>
  <si>
    <t>Выключатель 1-клавишный внут белый10А 250В</t>
  </si>
  <si>
    <t>Выключатель автомат 1р 10А С4,5кА</t>
  </si>
  <si>
    <t>Выключатель автомат 1р 16А С 4,5кА</t>
  </si>
  <si>
    <t>Гайка д.10мм оцинк.</t>
  </si>
  <si>
    <t>Гайка м16</t>
  </si>
  <si>
    <t>Гвозди 3,5*90мм</t>
  </si>
  <si>
    <t>Гвозди 3*70мм</t>
  </si>
  <si>
    <t>Гвозди 3х80мм</t>
  </si>
  <si>
    <t>Гвозди финишные 1,8*40</t>
  </si>
  <si>
    <t>Гвоздодер 600мм круглый</t>
  </si>
  <si>
    <t>Гипсокартон Гипрофи 2500*12000*12,5мм</t>
  </si>
  <si>
    <t>Гофра д/верх.слив.бачка</t>
  </si>
  <si>
    <t>Гофросифон 1 1/2 40/50</t>
  </si>
  <si>
    <t>Гофросифон 1 1/4 40/50</t>
  </si>
  <si>
    <t>Грунтовка Старатели 10л универсальная</t>
  </si>
  <si>
    <t>Датчик холодного спая</t>
  </si>
  <si>
    <t xml:space="preserve">Дв. окладка </t>
  </si>
  <si>
    <t>Дверная добор</t>
  </si>
  <si>
    <t>Диск алмазный 115мм*22,2мм Супер Турбо</t>
  </si>
  <si>
    <t>Диск отрезной по металлу 115*1,6*22</t>
  </si>
  <si>
    <t>Дорожный знак :Ограничение высота 5,5м</t>
  </si>
  <si>
    <t>Дорожный знак :Ограничение высота 5.0м</t>
  </si>
  <si>
    <t>Дрель аккомуляторная 18/2-2</t>
  </si>
  <si>
    <t xml:space="preserve">Дрель аккомуляторная Kolner </t>
  </si>
  <si>
    <t>Дрель ударн ДИОЛД МЭСУ-6-01</t>
  </si>
  <si>
    <t>Дрель-миксер ЗУБР ПРОФ.3ДМ-1200</t>
  </si>
  <si>
    <t>Дюбель универс 6*52 полипропилен/20шт/</t>
  </si>
  <si>
    <t>Дюбель универсальный 6*52 полипропилен</t>
  </si>
  <si>
    <t>Дюпель распорн.6х30мм</t>
  </si>
  <si>
    <t>Евро перех.Белор.</t>
  </si>
  <si>
    <t>Емкость куб.1000л</t>
  </si>
  <si>
    <t>Заглушка 20 полипропилен</t>
  </si>
  <si>
    <t>Заглушка d 110</t>
  </si>
  <si>
    <t xml:space="preserve">Заглушка ПП 20 </t>
  </si>
  <si>
    <t>Заглушка правая+левая 52 Ясень/блистер</t>
  </si>
  <si>
    <t>заглушки к баллонам</t>
  </si>
  <si>
    <t>Задвижка 30ч39р150CI с обрез.клином</t>
  </si>
  <si>
    <t>Задвижка чугунная 30ч6бр Ду50Ру16</t>
  </si>
  <si>
    <t>Задвижка чугунная 30ч6брДу150Ру16</t>
  </si>
  <si>
    <t>Зажим соединительный изолирующий /1,5до 6,0мм/</t>
  </si>
  <si>
    <t>Замок врезной PALLADIUM 3В</t>
  </si>
  <si>
    <t>Замок ВС-60мм</t>
  </si>
  <si>
    <t>Затирка бежевая 1кг</t>
  </si>
  <si>
    <t xml:space="preserve">Защелка-кноб для двери </t>
  </si>
  <si>
    <t>Зубило 160мм цинк</t>
  </si>
  <si>
    <t>Зубило 200мм НИЗ</t>
  </si>
  <si>
    <t>Зубило 300*24мм с резиновым протектором</t>
  </si>
  <si>
    <t>Зубило SDS+прямое 20*250мм</t>
  </si>
  <si>
    <t>Измерительный блок ИТ-17 К-01</t>
  </si>
  <si>
    <t>Изолента 15/20 Safeline белая</t>
  </si>
  <si>
    <t>Изолента ПВХ</t>
  </si>
  <si>
    <t>Изолента ПВХ желтая</t>
  </si>
  <si>
    <t>Изолента ПВХ красная</t>
  </si>
  <si>
    <t>Кабель АВВГ 4*10</t>
  </si>
  <si>
    <t>Кабель АВВГ 4*95</t>
  </si>
  <si>
    <t>Кабель ВВГ 3*2,5 Гост</t>
  </si>
  <si>
    <t>Кабель ВВГ нг 2х1,5</t>
  </si>
  <si>
    <t>КАБЕЛЬ ВВГнг 3х1,5 Гост</t>
  </si>
  <si>
    <t>кабель м</t>
  </si>
  <si>
    <t>Канистра 20л</t>
  </si>
  <si>
    <t>Карандаш малярный 175мм</t>
  </si>
  <si>
    <t>Катушка 250</t>
  </si>
  <si>
    <t xml:space="preserve">Кельма-мастерок бетонщика </t>
  </si>
  <si>
    <t xml:space="preserve">Кислота серная аккумуляторная </t>
  </si>
  <si>
    <t>Кисть 70*150мм</t>
  </si>
  <si>
    <t>Кисть круглая N16 D 55мм</t>
  </si>
  <si>
    <t>Кисть КФ 25</t>
  </si>
  <si>
    <t>Кисть флейц.75мм толщ.</t>
  </si>
  <si>
    <t>Клей для обоев флизелин 450гр</t>
  </si>
  <si>
    <t>Клей жидкие гвозди 300мл</t>
  </si>
  <si>
    <t>Клей плиточный 25кг</t>
  </si>
  <si>
    <t>Клей плиточный 5кг</t>
  </si>
  <si>
    <t>Клемник 2*(0,5-4мм)</t>
  </si>
  <si>
    <t>Клемник 2*0,5-4мм</t>
  </si>
  <si>
    <t>Клещи д/зачистки изоляц</t>
  </si>
  <si>
    <t>Клипса 20 пласт.</t>
  </si>
  <si>
    <t>Клипса 25 пласт.</t>
  </si>
  <si>
    <t>Клипса 32 пласт.</t>
  </si>
  <si>
    <t>Клипса Д20 ПВХ</t>
  </si>
  <si>
    <t>Ключ разводной 200мм</t>
  </si>
  <si>
    <t>Ключ рожковый 19*22</t>
  </si>
  <si>
    <t>Ключ рожковый 22*24</t>
  </si>
  <si>
    <t>ключ рожковый 22х24</t>
  </si>
  <si>
    <t>Ключ трубный 2</t>
  </si>
  <si>
    <t>Ключ трубный N1</t>
  </si>
  <si>
    <t>Колер Лакра N3 100мл бежевый</t>
  </si>
  <si>
    <t>Колер Лакра N8 100мл красно-коричневый</t>
  </si>
  <si>
    <t>Комплект для двери Фабрика замков FZ SET 01-C 170 2Y ВК</t>
  </si>
  <si>
    <t>Компр. муфта 32х3/4</t>
  </si>
  <si>
    <t>Компр.муфта 20х1/2</t>
  </si>
  <si>
    <t xml:space="preserve">Компр.муфта 32 </t>
  </si>
  <si>
    <t xml:space="preserve">Компр.муфта 63 </t>
  </si>
  <si>
    <t>Компр.муфта 63*1</t>
  </si>
  <si>
    <t>Компр.тройник</t>
  </si>
  <si>
    <t>Компр.труба ПНД  40 3.7мм</t>
  </si>
  <si>
    <t>Компрес. уголок 32</t>
  </si>
  <si>
    <t>Коробка 1-2 авт. пластик</t>
  </si>
  <si>
    <t>Коробка 2х6 авт.</t>
  </si>
  <si>
    <t>Коробка 3-4 авт. пластик</t>
  </si>
  <si>
    <t>Коробка 80х80х50мм</t>
  </si>
  <si>
    <t>Коробка дверная Люкс негрунт.</t>
  </si>
  <si>
    <t>Коробка разветвит.СП квадратная с крышкой 400В</t>
  </si>
  <si>
    <t>Коробка распаячная 40-0300 для открытой устан. безгалогенная</t>
  </si>
  <si>
    <t>Коробка установочная 80-0600 для скрытой проводки безгалогенная</t>
  </si>
  <si>
    <t>Костюм ЗИМА 52-54</t>
  </si>
  <si>
    <t>Костюм рабочий</t>
  </si>
  <si>
    <t>Кран 20 шаров.полипропилен</t>
  </si>
  <si>
    <t>Кран 32 шаров.полипропилен</t>
  </si>
  <si>
    <t>Кран ДУ15 РУ 16 рычаг м-м шар.</t>
  </si>
  <si>
    <t>Кран латунный шар.Ду15</t>
  </si>
  <si>
    <t>Кран латунный шар.Ду20</t>
  </si>
  <si>
    <t>Кран шаровой Ду15</t>
  </si>
  <si>
    <t>Кран шаровой Ду20</t>
  </si>
  <si>
    <t>Кран шаровой Ду25</t>
  </si>
  <si>
    <t>Кран шаровой Ду32</t>
  </si>
  <si>
    <t>Кран шаровой КШ,Ц.Ф.032/025,040,02</t>
  </si>
  <si>
    <t>Кран шаровой КШ.Ц.Ф.025/020,040,02</t>
  </si>
  <si>
    <t>Кран шаровой КШ.Ц.Ф.GAS 015.040.02</t>
  </si>
  <si>
    <t>Кран шаровой КШ.Ц.Ф.Ду 40/30</t>
  </si>
  <si>
    <t>Кран шаровой КШ.Ц.Ф.Ду50/40</t>
  </si>
  <si>
    <t>Кран шаровойКШ.Ц.Ф.015/010,040,02</t>
  </si>
  <si>
    <t>Кран шаровый вода 1 г/г</t>
  </si>
  <si>
    <t>Кран шаровый РРRC 20 РТП</t>
  </si>
  <si>
    <t>Кран шаровый стальной Ду 25/20</t>
  </si>
  <si>
    <t>Кран-шар вода</t>
  </si>
  <si>
    <t>Кран-шар вода 1 1/4 г/г</t>
  </si>
  <si>
    <t>Кран-шар вода 1/2</t>
  </si>
  <si>
    <t>Кран-шар вода 3/4</t>
  </si>
  <si>
    <t>Краска ВД25кг моющаяся супербелая</t>
  </si>
  <si>
    <t>Крем для рук защитный гидрофильного действия</t>
  </si>
  <si>
    <t>Крепеж универсальный оцинк.45*30*75*0,75мм</t>
  </si>
  <si>
    <t>Крестики для кафеля 2,0мм</t>
  </si>
  <si>
    <t>Круг отр ф230х2,0х22,2мм</t>
  </si>
  <si>
    <t>Круг отр ф350х3х22 д/мет</t>
  </si>
  <si>
    <t>Круг отрезной 115*1,6*22</t>
  </si>
  <si>
    <t>Круг отрезной 230*2.0*22</t>
  </si>
  <si>
    <t>Круг отрезной 350*3*32</t>
  </si>
  <si>
    <t>Кувалда 4кг с деревянной ручкой</t>
  </si>
  <si>
    <t>Куртка ватная Бригадир</t>
  </si>
  <si>
    <t>Ламинат 6/31 дуб Полярный</t>
  </si>
  <si>
    <t>Лампа 75 Вт</t>
  </si>
  <si>
    <t>Лампа AD-22DSзеленый</t>
  </si>
  <si>
    <t>Лампа AD-22DSкрасный</t>
  </si>
  <si>
    <t>Лампа люминесц.ЛЛ-18Вт/640</t>
  </si>
  <si>
    <t>Лампа люминесц.ЛЛ-36Вт/640</t>
  </si>
  <si>
    <t>Лампа ртутная высокого давления ДРЛ 400 Вт</t>
  </si>
  <si>
    <t>Лампа св-я НЛ-Т8-10 вт-230</t>
  </si>
  <si>
    <t>Лампа св-я НЛ-Т8-20 Вт-230</t>
  </si>
  <si>
    <t>Лампа св-я.А60,220в,15вт</t>
  </si>
  <si>
    <t>Лампа светодиодная LED 18Вт G13</t>
  </si>
  <si>
    <t>Лезвия для ножа 18мм/10шт SANTOOL</t>
  </si>
  <si>
    <t>Лезвия для ножа 18мм/5шт</t>
  </si>
  <si>
    <t>Лен коса 125гр.имп.</t>
  </si>
  <si>
    <t>Лен коса 200гр.</t>
  </si>
  <si>
    <t>Лента малярная 50мм*40м</t>
  </si>
  <si>
    <t>Лента ФУМ</t>
  </si>
  <si>
    <t>Лестница-стремянка</t>
  </si>
  <si>
    <t>Линокром сланец серый ХКП</t>
  </si>
  <si>
    <t>Линокром сланец серый ХПП</t>
  </si>
  <si>
    <t>Линолеум полуком. шир 3м</t>
  </si>
  <si>
    <t>Лист оцинк. 1000х2000мм</t>
  </si>
  <si>
    <t>Лобзик Kolner800Вт 500-3000ход/мин</t>
  </si>
  <si>
    <t>Лопата совк.рельсовая сталь</t>
  </si>
  <si>
    <t>лопата штык.рельсовая сталь</t>
  </si>
  <si>
    <t>Манжет перех чугун-пластик 73х50</t>
  </si>
  <si>
    <t>Манжета 73/50</t>
  </si>
  <si>
    <t>Маркер строительный черный</t>
  </si>
  <si>
    <t>Масло Shell Corena S46</t>
  </si>
  <si>
    <t>Масло компрессорное</t>
  </si>
  <si>
    <t>Масло трансформаторное ТКп</t>
  </si>
  <si>
    <t>Масляный фильтр НВ-14П</t>
  </si>
  <si>
    <t>Мешки для мусора</t>
  </si>
  <si>
    <t>Миксер для смесей90*500 оцинкованный</t>
  </si>
  <si>
    <t>Мойка нерж.50х50</t>
  </si>
  <si>
    <t>Молоко концентрированное</t>
  </si>
  <si>
    <t>молоток слес 400гр</t>
  </si>
  <si>
    <t>Молоток600гр</t>
  </si>
  <si>
    <t>МП крепление трубы 20/ШК</t>
  </si>
  <si>
    <t>муфта 15 сталь</t>
  </si>
  <si>
    <t>Муфта 20 полипроилен</t>
  </si>
  <si>
    <t>муфта 20 сталь</t>
  </si>
  <si>
    <t>Муфта 32 полипропилен</t>
  </si>
  <si>
    <t>Муфта 32 сталь</t>
  </si>
  <si>
    <t>муфта 32*25 полипропилен</t>
  </si>
  <si>
    <t>муфта 40 сталь</t>
  </si>
  <si>
    <t>муфта 50 сталь</t>
  </si>
  <si>
    <t>Муфта комб.20х1/2 нар.резьба</t>
  </si>
  <si>
    <t>муфта комб.25*1/2</t>
  </si>
  <si>
    <t>Муфта комб.разъем.20х1/2</t>
  </si>
  <si>
    <t>Муфта комб.разъем.32х1</t>
  </si>
  <si>
    <t>Муфта комб.разъем.32х1 1/4</t>
  </si>
  <si>
    <t>Муфта комп.25х3/4</t>
  </si>
  <si>
    <t>Муфта компр. 32*1 1/4</t>
  </si>
  <si>
    <t>Муфта ПП разъем 25 PN 25</t>
  </si>
  <si>
    <t>Муфта ПЭ  Д75</t>
  </si>
  <si>
    <t>Муфта ПЭ  Д90</t>
  </si>
  <si>
    <t>Муфта РР-RДн20х1/2</t>
  </si>
  <si>
    <t>Мыло</t>
  </si>
  <si>
    <t xml:space="preserve">Набор  накидных ключей </t>
  </si>
  <si>
    <t>Набор буров по бетону5-6-8-10*160мм в пласт коробке</t>
  </si>
  <si>
    <t>Набор комбинированных ключей КГК11</t>
  </si>
  <si>
    <t>Набор матриц для скругления НМ-300-с</t>
  </si>
  <si>
    <t>Набор отверток 2х-компонентная рукоятка</t>
  </si>
  <si>
    <t>Набор пил кольцевых по дереву 64-127мм</t>
  </si>
  <si>
    <t xml:space="preserve">Набор пилок для лобзика Т111 </t>
  </si>
  <si>
    <t>Набор пилок для лобзика Т118</t>
  </si>
  <si>
    <t>Набор рожковых ключей10ЭК</t>
  </si>
  <si>
    <t>Набор сверл по дереву перовых 10-25мм</t>
  </si>
  <si>
    <t>Набор сверл по металлу 1,5-6,5мм</t>
  </si>
  <si>
    <t>Набор сверл по металлу Практика2,3,4,5,6мм</t>
  </si>
  <si>
    <t>Набор сверл Практика1,5-6,5+3,2мм</t>
  </si>
  <si>
    <t>Набор торцевых ключей</t>
  </si>
  <si>
    <t>Наличник пластиковый белый</t>
  </si>
  <si>
    <t>Наличники гладкие 11х50х2200 АА</t>
  </si>
  <si>
    <t>Насос СМ 100-65-250/4 с/дв</t>
  </si>
  <si>
    <t>Насос циркулярный 25*40</t>
  </si>
  <si>
    <t>Насос ЭЦВ-6-10-50</t>
  </si>
  <si>
    <t>Натрия углекислый кислый хч(1,0)</t>
  </si>
  <si>
    <t>Ниппель  16*1/2</t>
  </si>
  <si>
    <t>Нож 18мм с металическ направл.и винтом</t>
  </si>
  <si>
    <t>Ножевка по металлу300мм с п.р.</t>
  </si>
  <si>
    <t>Ножницы по металлупрямой рез.240мм</t>
  </si>
  <si>
    <t>Ножовка по дереву КЕДР 500мм</t>
  </si>
  <si>
    <t>Ножовка по металлу 100мм д.р.</t>
  </si>
  <si>
    <t>Ножовка по металлу 300мм д.р.</t>
  </si>
  <si>
    <t>Обои под покраску БелВинил Штукатурка11 1.06*25</t>
  </si>
  <si>
    <t xml:space="preserve">Отвертка индикатор 190мм </t>
  </si>
  <si>
    <t>Отвертка индикаторная многофункцион</t>
  </si>
  <si>
    <t>Отвертка крестовая</t>
  </si>
  <si>
    <t>Отвертка крестовая 1х100мм</t>
  </si>
  <si>
    <t>Отвертка ударн6х100</t>
  </si>
  <si>
    <t>Отвертка шлицевая 4х100мм</t>
  </si>
  <si>
    <t>Отвод 40 крутоизогн. из ст.ВГП труб</t>
  </si>
  <si>
    <t>Отвод 57 ГОСТ 17375-2001</t>
  </si>
  <si>
    <t>Отвод 76 ГОСТ 17375-2001</t>
  </si>
  <si>
    <t>Отвод 89 ГОСТ 17375-2001</t>
  </si>
  <si>
    <t>Отвод d.110 угол 45</t>
  </si>
  <si>
    <t>Отвод d.110 угол 90</t>
  </si>
  <si>
    <t>Отвод d.50 угол 90</t>
  </si>
  <si>
    <t>Отвод d/50 угол45</t>
  </si>
  <si>
    <t>Отвод крутоизогнутый 108х4,0мм</t>
  </si>
  <si>
    <t>Отвод сталь 57х3,5(Ду50)</t>
  </si>
  <si>
    <t>Очиститель монтажной пены</t>
  </si>
  <si>
    <t>Очиститель пены KRASS500мл</t>
  </si>
  <si>
    <t>Очки защитные закрытого типа</t>
  </si>
  <si>
    <t>Очки защитные с вентиляцией закр.типа</t>
  </si>
  <si>
    <t>Пассатижи для зачистки проводов 200мм</t>
  </si>
  <si>
    <t>Патрон навесной эл.</t>
  </si>
  <si>
    <t>Патрон эл.подвесной</t>
  </si>
  <si>
    <t>ПВ3 провод-1,5 ж/з</t>
  </si>
  <si>
    <t>ПВС 2*4,0</t>
  </si>
  <si>
    <t>ПВС 4х2,5</t>
  </si>
  <si>
    <t>Пена монтаж.МЕГА-Сферафлекс</t>
  </si>
  <si>
    <t>Пена монтаж.ФОРМАТ МЕГА</t>
  </si>
  <si>
    <t>Пена монтаж.ФОРМАТ МЕГА800гр</t>
  </si>
  <si>
    <t xml:space="preserve">Пена монтажная </t>
  </si>
  <si>
    <t>Пена монтажная МАКРОФЛЕКС-NBS750мл</t>
  </si>
  <si>
    <t>Переход d.110/50</t>
  </si>
  <si>
    <t>Переход d.124/110</t>
  </si>
  <si>
    <t>Переход д.75х50</t>
  </si>
  <si>
    <t>переходник 1 1/2-1/4</t>
  </si>
  <si>
    <t>Перфоратор 650Вт 3 режима 2,2Дж</t>
  </si>
  <si>
    <t>Перфоратор ДИОЛД900Вт</t>
  </si>
  <si>
    <t>Перчатки латекс хозяйств.</t>
  </si>
  <si>
    <t>Перчатки ПВХ</t>
  </si>
  <si>
    <t>Перчатки резиновые</t>
  </si>
  <si>
    <t>перчатки х/б</t>
  </si>
  <si>
    <t>Петля для врезки 100*75*2,5</t>
  </si>
  <si>
    <t>Петля накладная NORA- М-800-3</t>
  </si>
  <si>
    <t>Петля накладная В020-U100*75*2.5ВВ-1SC</t>
  </si>
  <si>
    <t>Петля ПН-130 оцинк.лев</t>
  </si>
  <si>
    <t>Пиломатериал обрезной 30*200*6000</t>
  </si>
  <si>
    <t>Пистолет для монтажной пены</t>
  </si>
  <si>
    <t>Пистолет для монтажной пены Стандарт</t>
  </si>
  <si>
    <t>Плата ЦП 8300-020Н-030Н</t>
  </si>
  <si>
    <t>Пленка парниковая3м</t>
  </si>
  <si>
    <t>Плинтус пластиковый 52мм Ясень2,5м</t>
  </si>
  <si>
    <t>Плитка электрич.</t>
  </si>
  <si>
    <t>Плоскогупцы 200мм</t>
  </si>
  <si>
    <t>Подарки</t>
  </si>
  <si>
    <t>Подводка гибкая М10-Н1/2</t>
  </si>
  <si>
    <t>Подводка для воды</t>
  </si>
  <si>
    <t>Поддон деревянный</t>
  </si>
  <si>
    <t>Подшипник 180208</t>
  </si>
  <si>
    <t>Подшипник 6207</t>
  </si>
  <si>
    <t>Подшипник 6208</t>
  </si>
  <si>
    <t>Подшипник 6210</t>
  </si>
  <si>
    <t>Подшипник 6306</t>
  </si>
  <si>
    <t>Подшипник 6308</t>
  </si>
  <si>
    <t>Подшипник 6310</t>
  </si>
  <si>
    <t>Подшипник 80301</t>
  </si>
  <si>
    <t>Подшипник 80312</t>
  </si>
  <si>
    <t>Полотно дверное 80 см</t>
  </si>
  <si>
    <t>Полотно деревянное глухое 60х200см ламинация цв.белый</t>
  </si>
  <si>
    <t>Полотно деревянное глухое 80х200см ламинация цв.белый</t>
  </si>
  <si>
    <t>Полотно нож.по металл.</t>
  </si>
  <si>
    <t>Полуботинки</t>
  </si>
  <si>
    <t>Правила  трапеция 2,0м</t>
  </si>
  <si>
    <t>Провод ПВС 2х2,5</t>
  </si>
  <si>
    <t>Провод ПЭТВ-2 0,450</t>
  </si>
  <si>
    <t>Провод ПЭТВ-2 0,800</t>
  </si>
  <si>
    <t>Провод ПЭТВ-2 0,950</t>
  </si>
  <si>
    <t>Провод ПЭТВ-2 1,180</t>
  </si>
  <si>
    <t>Провод РКГМ 1,5</t>
  </si>
  <si>
    <t>Провод РКГМ 2,5</t>
  </si>
  <si>
    <t>Прожектор св-й СДО100-2-Н 100Вт</t>
  </si>
  <si>
    <t>Прожектор св-й СДО50-2-Н 50Вт</t>
  </si>
  <si>
    <t>Прожектор св-й СДО70-2-Н 70Вт</t>
  </si>
  <si>
    <t>Профиль потолочный Гипрофи Премиум 60х27 3м</t>
  </si>
  <si>
    <t>Профиль потолочный направл Гипрофи Стандарт 27*28 3м</t>
  </si>
  <si>
    <t>Профиль потолочный направляющий Гипрофи Стандарт 27х28 3м</t>
  </si>
  <si>
    <t>ПУГНП 2*1,5</t>
  </si>
  <si>
    <t>ПУГНП 2*2,5</t>
  </si>
  <si>
    <t>ПУГНП 2х4.0</t>
  </si>
  <si>
    <t>Разъем</t>
  </si>
  <si>
    <t>Растворитель 646 Эксперт 0,5л</t>
  </si>
  <si>
    <t>Резьба 20ч</t>
  </si>
  <si>
    <t>Резьба 32ч гост</t>
  </si>
  <si>
    <t>Резьба 40ч гост</t>
  </si>
  <si>
    <t>Резьба 50ч</t>
  </si>
  <si>
    <t>Рейка DIN 30см 16 модулей</t>
  </si>
  <si>
    <t>Реле промеж. РП21М-004</t>
  </si>
  <si>
    <t>Реле промеж.Розетка к РП-21-004</t>
  </si>
  <si>
    <t>Ремень клин.-1060-А</t>
  </si>
  <si>
    <t>Решетка МВ 350 белый</t>
  </si>
  <si>
    <t>Решетка радиаторная ПВХ 0,6*0,9</t>
  </si>
  <si>
    <t>Розетка</t>
  </si>
  <si>
    <t>Розетка 0-1 зазем.</t>
  </si>
  <si>
    <t>Розетка внутр белая с/з без штор 16А 250В</t>
  </si>
  <si>
    <t>Розетка двойная АВВ Cosmo Крем с/з</t>
  </si>
  <si>
    <t>Розетка ЭЛЕКТРА</t>
  </si>
  <si>
    <t>Розетка ЭЛЕКТРА 0-2</t>
  </si>
  <si>
    <t>Ролик для прикатки обоев 150*45мм</t>
  </si>
  <si>
    <t>Ролик для швов обоев 40мм конус</t>
  </si>
  <si>
    <t>РРR Американка Дн20х1/2 н/р</t>
  </si>
  <si>
    <t>Рукавицы брезентовые</t>
  </si>
  <si>
    <t>Рулетка 5м 19мм плавная фиксация</t>
  </si>
  <si>
    <t>Рулетка 5м профи</t>
  </si>
  <si>
    <t>Саморез 4,2*13 прессшайба цинк острый</t>
  </si>
  <si>
    <t>Саморез 4.2*19мм</t>
  </si>
  <si>
    <t>Саморез 4.2*25мм</t>
  </si>
  <si>
    <t>Саморез 4.2*32мм</t>
  </si>
  <si>
    <t>Саморез 4.2*41мм</t>
  </si>
  <si>
    <t>Саморез 4.2*51мм</t>
  </si>
  <si>
    <t>Саморез 4.8*95мм</t>
  </si>
  <si>
    <t>Саморез чер. 3,5*55мм</t>
  </si>
  <si>
    <t>Саморез черн.3,5х41мм ред/шаг</t>
  </si>
  <si>
    <t>Саморез черн.4,2х64-65мм</t>
  </si>
  <si>
    <t>Саморезы ШСГМ 3,5* 25/200шт</t>
  </si>
  <si>
    <t>Саморезы ШСГМ 3,5*25/200шт/</t>
  </si>
  <si>
    <t>Саморезы ШСММ 4,2*50/100шт</t>
  </si>
  <si>
    <t>Сапоги резиновые</t>
  </si>
  <si>
    <t>Сверло 10*310мм</t>
  </si>
  <si>
    <t>Сверло 6*160мм</t>
  </si>
  <si>
    <t>Сверло 8*310мм</t>
  </si>
  <si>
    <t>Сверло по бетону6х100мм</t>
  </si>
  <si>
    <t>Сверло по дереву перовое 16мм</t>
  </si>
  <si>
    <t>Сверло по керамической плитке и стеклу 6мм</t>
  </si>
  <si>
    <t>Сверло по металлу ф3,5мм</t>
  </si>
  <si>
    <t>Светильник пром.подвесн</t>
  </si>
  <si>
    <t>Светильник СПО 120х2 под LED лампу Т8 TDM</t>
  </si>
  <si>
    <t>сепаротор S-EKO150A</t>
  </si>
  <si>
    <t>Серпянка самоклеющаяся 45мм153м</t>
  </si>
  <si>
    <t>сжиженный газ</t>
  </si>
  <si>
    <t>Сифон 40 1 1/2</t>
  </si>
  <si>
    <t>Скоба 20 обводная полипропилен</t>
  </si>
  <si>
    <t>Скотч 50мм</t>
  </si>
  <si>
    <t>Скотч упаковочный 48мм*66м белый</t>
  </si>
  <si>
    <t>Смеситель д/кLEDEME</t>
  </si>
  <si>
    <t>Смеситель для душа</t>
  </si>
  <si>
    <t>Смеситель елочка ЦС-СМ25гК</t>
  </si>
  <si>
    <t>Смесь сухая универсальная М150</t>
  </si>
  <si>
    <t>Соединитель 52 Ясень 4шт/блистер</t>
  </si>
  <si>
    <t>Средство WD-40 многоцел.200мл</t>
  </si>
  <si>
    <t>Средство WD-40 многоцел.420мл</t>
  </si>
  <si>
    <t>Стамеска-долото 16мм двухкомп.рукоятка</t>
  </si>
  <si>
    <t>Стеклоармиров.трубка 4.0мм</t>
  </si>
  <si>
    <t>Стык 040 дуб европейский 0,9м</t>
  </si>
  <si>
    <t>Сульфациловая к-та (0,6)</t>
  </si>
  <si>
    <t>Сульфит натрия безводный</t>
  </si>
  <si>
    <t>Счетчик СТВХ-65 ДУ65 фланцевый</t>
  </si>
  <si>
    <t>Счетчик эл-й ПСЧ-4ТМ.05МД.25</t>
  </si>
  <si>
    <t>Счетчик эл.5-50А</t>
  </si>
  <si>
    <t>Счетчик электрич.234 ARTM-03 PB.R</t>
  </si>
  <si>
    <t>Счетчик электроэнерг.234 ARTM-02.G</t>
  </si>
  <si>
    <t>Тепловое реле РТТ-325П УХЛ4 50А 42,5-57,5</t>
  </si>
  <si>
    <t>Тепловое реле РТТ-325П УХЛ4 80А 68,0-92,0</t>
  </si>
  <si>
    <t>Тепловое реле РТТ-325П УХЛ463А 53,5-72,3</t>
  </si>
  <si>
    <t>Тепловое реле РТТ-326П УХЛ4 100А 85,0-115,0</t>
  </si>
  <si>
    <t>Термометр контактный ТК-5,01М /с погружаемым зондом/</t>
  </si>
  <si>
    <t>Термопреобраз 1000мм диаметр 6мм</t>
  </si>
  <si>
    <t>Трансформатор тока ТРП-23 300/5А 1,5ВА</t>
  </si>
  <si>
    <t xml:space="preserve">Тройник  кубик </t>
  </si>
  <si>
    <t>Тройник 110х110 угол 45</t>
  </si>
  <si>
    <t>Тройник 110х110 угол90</t>
  </si>
  <si>
    <t>Тройник 20 полипропилен</t>
  </si>
  <si>
    <t>Тройник 25 полипропилен</t>
  </si>
  <si>
    <t>Тройник 25*20*25 полипропилен</t>
  </si>
  <si>
    <t>Тройник 32 полипропилен</t>
  </si>
  <si>
    <t>Труба  ВГП 15*2,8</t>
  </si>
  <si>
    <t xml:space="preserve">Труба  ВГП 20*2,8 </t>
  </si>
  <si>
    <t>Труба  ПП D25</t>
  </si>
  <si>
    <t>Труба 25х3,2ВГП/10,5м</t>
  </si>
  <si>
    <t>Труба 40х3,5ВГП/10,5м</t>
  </si>
  <si>
    <t>Труба d.110 0,5м</t>
  </si>
  <si>
    <t>Труба d.110 2м</t>
  </si>
  <si>
    <t>Труба d.50 0,5м</t>
  </si>
  <si>
    <t>Труба d.50 1м</t>
  </si>
  <si>
    <t>Труба d.50 2м</t>
  </si>
  <si>
    <t>Труба d/110 1м</t>
  </si>
  <si>
    <t xml:space="preserve">Труба PPR Стекловолокно </t>
  </si>
  <si>
    <t>Труба PPR Стекловолокно PN25</t>
  </si>
  <si>
    <t>Труба ВГП20х2,8 ст1-3сп/пс(дл=10,0м)</t>
  </si>
  <si>
    <t>Труба ВГП25х2,8 ст1-3сп/пс(дл=10,0м)</t>
  </si>
  <si>
    <t>Труба гофр.д/электропроводки ПВХ д20 с зондом</t>
  </si>
  <si>
    <t>Труба гофра ПВХ D20</t>
  </si>
  <si>
    <t>Труба гофрированная ПВХ  с зондом 20мм</t>
  </si>
  <si>
    <t>Труба гофрированная ПНД легкая.черная</t>
  </si>
  <si>
    <t>труба дн 20х3,4ммРРR</t>
  </si>
  <si>
    <t>Труба полипропилен PN20 20х3,4</t>
  </si>
  <si>
    <t>Труба полипропилен PN20 25х4,2</t>
  </si>
  <si>
    <t>Труба полипропилен PN20 32х5,4</t>
  </si>
  <si>
    <t>Труба РР-RGF арм. Дн25х4,2</t>
  </si>
  <si>
    <t>Труба РР-RGF арм.Дн32х5,4</t>
  </si>
  <si>
    <t>Труба РРR-GFДн32х5,4мм</t>
  </si>
  <si>
    <t>Труба теплоиз. 35/9*2м</t>
  </si>
  <si>
    <t>Труба ТИЛИТ 25/9-2м</t>
  </si>
  <si>
    <t>труба ТИЛИТ 28/9-2м</t>
  </si>
  <si>
    <t>Труба ТИЛИТ 35/9-2м</t>
  </si>
  <si>
    <t>Труба ТИЛИТ 42/9-2м</t>
  </si>
  <si>
    <t>Труба ТИЛИТ 54/13-2м</t>
  </si>
  <si>
    <t>Труба ТИЛИТ 60/9-2м</t>
  </si>
  <si>
    <t>Уаит-спирит</t>
  </si>
  <si>
    <t>Уайт-спирит 0,5л плас.</t>
  </si>
  <si>
    <t>Уайт-спирит Эксперт 1,0л</t>
  </si>
  <si>
    <t>Угол 90гр.20 полипропилен</t>
  </si>
  <si>
    <t>Угол 90гр.25 полипропилен</t>
  </si>
  <si>
    <t>Угол 90гр.25х20 полипропилен</t>
  </si>
  <si>
    <t>Угол 90гр.32 полипропилен</t>
  </si>
  <si>
    <t>Угол внутренний 52 Ясень/блистер</t>
  </si>
  <si>
    <t>Угол ПВХ25*25мм 2,7м бежевый</t>
  </si>
  <si>
    <t>Угольник РР-R Дн32х90</t>
  </si>
  <si>
    <t>Угольник РР-RДн20х90</t>
  </si>
  <si>
    <t>Угольник стальной350мм с алюминиевым основанием</t>
  </si>
  <si>
    <t>Удлинитель на рамке 16А/3,5кВт 5 розеток 10м</t>
  </si>
  <si>
    <t>Удлинитель профиля для ПП-60х27</t>
  </si>
  <si>
    <t>Уровень 100см алюминиевый с линейкой</t>
  </si>
  <si>
    <t>Уровень 80см алюминевый 3 глаза усиленный</t>
  </si>
  <si>
    <t>Ушко 70х40мм</t>
  </si>
  <si>
    <t>Фильтр -сетка 32 ПП</t>
  </si>
  <si>
    <t>Фильтр воздушный S-EKO150A</t>
  </si>
  <si>
    <t>Фильтр масляный S-EKO150A</t>
  </si>
  <si>
    <t>Фильтр панельный</t>
  </si>
  <si>
    <t>Фильтр сетевой1,50м</t>
  </si>
  <si>
    <t>Фланец д.100мм Ру10</t>
  </si>
  <si>
    <t>Фланец д.80мм Ру10</t>
  </si>
  <si>
    <t>Фланец плоский 25-16-01-1-ВСт20</t>
  </si>
  <si>
    <t>Фланец плоский 50-16-01-1-ВСт20</t>
  </si>
  <si>
    <t>Фланец плоский32-16-01-1-В Ст20</t>
  </si>
  <si>
    <t>Фонарь налобный светодиодный</t>
  </si>
  <si>
    <t>Фотореле аналоговое ФР-16А</t>
  </si>
  <si>
    <t>Халат женский</t>
  </si>
  <si>
    <t>Хомут 1 1/16(14-27)</t>
  </si>
  <si>
    <t>Хомут 1.1/4 (18-32)</t>
  </si>
  <si>
    <t>Хомут 16-25мм</t>
  </si>
  <si>
    <t>Хомут 2(32-51мм)</t>
  </si>
  <si>
    <t>Хомут 20-32мм</t>
  </si>
  <si>
    <t>Хомут 3.1/2(70-90мм)</t>
  </si>
  <si>
    <t>Хомут 3(50-70мм)</t>
  </si>
  <si>
    <t>Хомут 5(100-125мм)</t>
  </si>
  <si>
    <t>Хомут пласт.(уп.100шт)</t>
  </si>
  <si>
    <t>Хомут пласт.(уп.50шт)</t>
  </si>
  <si>
    <t>Хомут пласт.200х3,6мм</t>
  </si>
  <si>
    <t>Хомут пласт.д/трубы3/4</t>
  </si>
  <si>
    <t>Хомуты 12-20</t>
  </si>
  <si>
    <t>Цемент М-500</t>
  </si>
  <si>
    <t>Цемент Мордва М-500</t>
  </si>
  <si>
    <t>Черенок</t>
  </si>
  <si>
    <t>Черенок д/лопат высший сорт</t>
  </si>
  <si>
    <t>Шапка ушанка</t>
  </si>
  <si>
    <t>Шаровый кран КШЗ-16-40/32 ст 10Х18Н10Т фланцевый неразборный</t>
  </si>
  <si>
    <t>Шаровый кран КШЗ-16-50/40 ст 10Х18Н10Т фланцевый неразборный</t>
  </si>
  <si>
    <t>Шина на DIN-рейку в изоляторе 6-9мм</t>
  </si>
  <si>
    <t>Шина нулевая 6х9мм</t>
  </si>
  <si>
    <t>Шкаф управления ПКС-3,25А</t>
  </si>
  <si>
    <t>Шлейф пульта управления 8300(020Н-075Н)</t>
  </si>
  <si>
    <t>Шлифовщик230*105мм(терка)</t>
  </si>
  <si>
    <t>Шпатель для прикатки обоев 280мм</t>
  </si>
  <si>
    <t>Шпатель зубчатый 150мм нерж. с пласт ручкой</t>
  </si>
  <si>
    <t>Шпатель нерж.125мм двухк.ручка</t>
  </si>
  <si>
    <t>Шпатель фасадный 450мм нерж. с пласт ручкой</t>
  </si>
  <si>
    <t xml:space="preserve">Шпатлевка финишная (Дюфа) </t>
  </si>
  <si>
    <t>Шпилька д.10х1000мм</t>
  </si>
  <si>
    <t>Штанга разрядная КУ-10 /без гасящего резистора/</t>
  </si>
  <si>
    <t>Штукатурка гипсовая 15кг</t>
  </si>
  <si>
    <t>Шуруповерт сетевой 240Вт 10мм</t>
  </si>
  <si>
    <t>Щетка для пола</t>
  </si>
  <si>
    <t>Щит информ.(1500х1000мм,пл А)</t>
  </si>
  <si>
    <t>Щит ЩРУ-Н-1/12</t>
  </si>
  <si>
    <t>Щиток защитный пластик 390*200мм</t>
  </si>
  <si>
    <t>Щиток под эл.сч.</t>
  </si>
  <si>
    <t xml:space="preserve">Щлиф.сетка 115*280мм </t>
  </si>
  <si>
    <t>ЩРН-12(265х310х120)</t>
  </si>
  <si>
    <t>Электроды 3мм 2,5кг. МР-3</t>
  </si>
  <si>
    <t>Электроды 4мм 5кг МР-3С</t>
  </si>
  <si>
    <t>Электроды МР 3С ф3 ЛЭ3</t>
  </si>
  <si>
    <t>Электроды МР 3С ф4 ЛЭ3</t>
  </si>
  <si>
    <t>Электроды МР-3 АРСЕНАЛ 4,0мм</t>
  </si>
  <si>
    <t>Электроды МР3С ф3 ЛЭ3</t>
  </si>
  <si>
    <t>Электроды свар.ЛЭ3 МР-3С ф3</t>
  </si>
  <si>
    <t>Эмаль ПФ-115 голубая</t>
  </si>
  <si>
    <t>Эмаль ПФ-115 зеленая</t>
  </si>
  <si>
    <t>Эмаль ПФ-115 красная</t>
  </si>
  <si>
    <t>Эмаль ПФ-115 серая</t>
  </si>
  <si>
    <t>Эмаль ПФ-115 черная</t>
  </si>
  <si>
    <t>Эмаль ПФ-115М Эксперт 1,9кг белая матовая</t>
  </si>
  <si>
    <t>Эмальпровод ПЭТВ-2 0,900</t>
  </si>
  <si>
    <t>Ящик для инструмента 20* с мет замками</t>
  </si>
  <si>
    <t>Итого</t>
  </si>
  <si>
    <t>сырье и материалы</t>
  </si>
  <si>
    <t>охрана труда</t>
  </si>
  <si>
    <t>аренда</t>
  </si>
  <si>
    <t>тр.услуги</t>
  </si>
  <si>
    <t>услуги сторонние</t>
  </si>
  <si>
    <t>вода</t>
  </si>
  <si>
    <t>стоки</t>
  </si>
  <si>
    <t>эл.эн.</t>
  </si>
  <si>
    <t>тепло</t>
  </si>
  <si>
    <t>прочее</t>
  </si>
  <si>
    <t>газ</t>
  </si>
  <si>
    <t>Карточка счета 26 за Сентябрь 2018 г. - Декабрь 2018 г.</t>
  </si>
  <si>
    <t>Авансовый отчет 0000-000002 от 10.09.2018 10:22:09
Поступление расходов</t>
  </si>
  <si>
    <t>&lt;...&gt;
Управление
26.06. Транспортные расходы</t>
  </si>
  <si>
    <t>Управление
Рамодин Алексей Борисович</t>
  </si>
  <si>
    <t>26</t>
  </si>
  <si>
    <t xml:space="preserve">Списание на расходы 0000-000185 от 21.09.2018 23:59:59
Списание товаров на расходы </t>
  </si>
  <si>
    <t>&lt;...&gt;
&lt;...&gt;
Бензин
Основной склад</t>
  </si>
  <si>
    <t>Авансовый отчет 0000-000003 от 26.09.2018 8:24:49
Поступление расходов</t>
  </si>
  <si>
    <t>Приобретение товаров и услуг 0000-00311 от 30.09.2018 23:59:59
Поступление услуг</t>
  </si>
  <si>
    <t>&lt;...&gt;
Управление
26.45. Аренда</t>
  </si>
  <si>
    <t>Приобретение товаров и услуг 0000-00328 от 30.09.2018 23:59:59
Поступление услуг</t>
  </si>
  <si>
    <t>&lt;...&gt;
Управление
26.40. Информационно-консультационные услуги</t>
  </si>
  <si>
    <t>&lt;...&gt;
&lt;...&gt;
АвтоКом, АО
АК-56/17 от 29.12.2017 (Техническая поддержка)</t>
  </si>
  <si>
    <t>Приобретение товаров и услуг 0000-00329 от 30.09.2018 23:59:59
Поступление услуг</t>
  </si>
  <si>
    <t>&lt;...&gt;
Управление
26.46. Юридические услуги</t>
  </si>
  <si>
    <t>&lt;...&gt;
&lt;...&gt;
АвтоКом, АО
№АК-40/17 от 01.11.2017 (юр. услуги)</t>
  </si>
  <si>
    <t>Приобретение товаров и услуг 0000-00369 от 30.09.2018 23:59:59
Поступление услуг</t>
  </si>
  <si>
    <t>&lt;...&gt;
Участок обслуживания резидентов
26.40. Информационно-консультационные услуги</t>
  </si>
  <si>
    <t>Авансовый отчет 0000-000004 от 10.10.2018 16:18:44
Поступление расходов</t>
  </si>
  <si>
    <t xml:space="preserve">Списание на расходы 0000-000239 от 10.10.2018 23:59:59
Списание товаров на расходы </t>
  </si>
  <si>
    <t xml:space="preserve">Списание на расходы 0000-000240 от 23.10.2018 23:59:59
Списание товаров на расходы </t>
  </si>
  <si>
    <t>Авансовый отчет 0000-000005 от 24.10.2018 13:11:58
Поступление расходов</t>
  </si>
  <si>
    <t>&lt;...&gt;
Управление
26.09. Энергоресурсы</t>
  </si>
  <si>
    <t>Приобретение товаров и услуг 0000-00386 от 31.10.2018 15:48:23
Поступление услуг</t>
  </si>
  <si>
    <t>Приобретение товаров и услуг 0000-00387 от 31.10.2018 15:49:58
Поступление услуг</t>
  </si>
  <si>
    <t>Авансовый отчет 0000-000006 от 02.11.2018 11:37:30
Поступление расходов</t>
  </si>
  <si>
    <t>Авансовый отчет 0000-000007 от 08.11.2018 10:46:43
Поступление расходов</t>
  </si>
  <si>
    <t xml:space="preserve">Списание на расходы 0000-000244 от 12.11.2018 23:59:59
Списание товаров на расходы </t>
  </si>
  <si>
    <t xml:space="preserve">Списание на расходы 0000-000243 от 15.11.2018 8:35:12
Списание товаров на расходы </t>
  </si>
  <si>
    <t>Авансовый отчет 0000-000008 от 28.11.2018 8:46:39
Поступление расходов</t>
  </si>
  <si>
    <t xml:space="preserve">Списание на расходы 0000-000269 от 29.11.2018 10:48:20
Списание товаров на расходы </t>
  </si>
  <si>
    <t>Приобретение товаров и услуг 0000-00521 от 30.11.2018 23:59:59
Поступление услуг</t>
  </si>
  <si>
    <t>Приобретение товаров и услуг 0000-00522 от 30.11.2018 23:59:59
Поступление услуг</t>
  </si>
  <si>
    <t xml:space="preserve">Списание на расходы 0000-000286 от 10.12.2018 8:49:46
Списание товаров на расходы </t>
  </si>
  <si>
    <t>17.12.2018</t>
  </si>
  <si>
    <t>Авансовый отчет 0000-000009 от 17.12.2018 13:42:19
Поступление расходов</t>
  </si>
  <si>
    <t>&lt;...&gt;
Управление
26.22. Служебные командировки</t>
  </si>
  <si>
    <t>Авансовый отчет 0000-000010 от 21.12.2018 10:24:51
Поступление расходов</t>
  </si>
  <si>
    <t>Авансовый отчет 0000-000011 от 24.12.2018 8:32:46
Поступление расходов</t>
  </si>
  <si>
    <t>Управление
Потапова Клара Давидовна</t>
  </si>
  <si>
    <t xml:space="preserve">Списание на расходы 0000-000298 от 24.12.2018 12:03:38
Списание товаров на расходы </t>
  </si>
  <si>
    <t>&lt;...&gt;
Управление
26.30. Текущий ремонт зданий, сооружений и инвентаря</t>
  </si>
  <si>
    <t>&lt;...&gt;
&lt;...&gt;
Линолеум полуком. шир 3м
Основной склад</t>
  </si>
  <si>
    <t xml:space="preserve">Списание на расходы 0000-000304 от 27.12.2018 9:54:55
Списание товаров на расходы </t>
  </si>
  <si>
    <t>&lt;...&gt;
&lt;...&gt;
Полотно дверное 80 см
Основной склад</t>
  </si>
  <si>
    <t>&lt;...&gt;
&lt;...&gt;
Брус коробочный белый 26*70
Основной склад</t>
  </si>
  <si>
    <t>&lt;...&gt;
&lt;...&gt;
Защелка-кноб для двери 
Основной склад</t>
  </si>
  <si>
    <t>&lt;...&gt;
&lt;...&gt;
Дв. окладка 
Основной склад</t>
  </si>
  <si>
    <t>&lt;...&gt;
&lt;...&gt;
Дверная добор
Основной склад</t>
  </si>
  <si>
    <t>Приобретение товаров и услуг 0000-00583 от 31.12.2018 23:59:59
Поступление услуг</t>
  </si>
  <si>
    <t>&lt;...&gt;
Управление
26.44. Рекламные услуги</t>
  </si>
  <si>
    <t>&lt;...&gt;
&lt;...&gt;
Редакция Радио-Кинешма, МУ
Основной договор</t>
  </si>
  <si>
    <t>Приобретение товаров и услуг 0000-00587 от 31.12.2018 23:59:59
Поступление услуг</t>
  </si>
  <si>
    <t>Приобретение товаров и услуг 0000-00588 от 31.12.2018 23:59:59
Поступление услуг</t>
  </si>
  <si>
    <t>трансп.услуги</t>
  </si>
  <si>
    <t>инф-конс.</t>
  </si>
  <si>
    <t>сырье и мат.</t>
  </si>
  <si>
    <t>юр.услуги</t>
  </si>
  <si>
    <t>э.э.</t>
  </si>
  <si>
    <t>реклама</t>
  </si>
  <si>
    <t>За отчетный период( сентябрь-декабрь 2018), всего по предприятию</t>
  </si>
  <si>
    <t>сентябрь-декабрь 2018 год</t>
  </si>
  <si>
    <t>Годовая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</si>
</sst>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  <numFmt numFmtId="176" formatCode="#,##0.000"/>
    <numFmt numFmtId="177" formatCode="0.000000"/>
    <numFmt numFmtId="178" formatCode="0.0000000"/>
  </numFmts>
  <fonts count="51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FF6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0"/>
      </left>
      <right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9" fillId="0" borderId="0" xfId="52">
      <alignment/>
      <protection/>
    </xf>
    <xf numFmtId="0" fontId="9" fillId="0" borderId="10" xfId="52" applyNumberFormat="1" applyFont="1" applyBorder="1" applyAlignment="1">
      <alignment horizontal="right" vertical="top" wrapText="1"/>
      <protection/>
    </xf>
    <xf numFmtId="4" fontId="9" fillId="0" borderId="10" xfId="52" applyNumberFormat="1" applyFont="1" applyBorder="1" applyAlignment="1">
      <alignment horizontal="right" vertical="top" wrapText="1"/>
      <protection/>
    </xf>
    <xf numFmtId="2" fontId="9" fillId="0" borderId="10" xfId="52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9" fillId="0" borderId="0" xfId="52" applyNumberFormat="1" applyFont="1" applyAlignment="1">
      <alignment vertical="top" wrapText="1"/>
      <protection/>
    </xf>
    <xf numFmtId="0" fontId="12" fillId="33" borderId="10" xfId="52" applyNumberFormat="1" applyFont="1" applyFill="1" applyBorder="1" applyAlignment="1">
      <alignment vertical="top" wrapText="1"/>
      <protection/>
    </xf>
    <xf numFmtId="0" fontId="9" fillId="34" borderId="10" xfId="52" applyNumberFormat="1" applyFont="1" applyFill="1" applyBorder="1" applyAlignment="1">
      <alignment vertical="top" wrapText="1"/>
      <protection/>
    </xf>
    <xf numFmtId="4" fontId="9" fillId="34" borderId="10" xfId="52" applyNumberFormat="1" applyFont="1" applyFill="1" applyBorder="1" applyAlignment="1">
      <alignment horizontal="right" vertical="top" wrapText="1"/>
      <protection/>
    </xf>
    <xf numFmtId="0" fontId="9" fillId="34" borderId="10" xfId="52" applyNumberFormat="1" applyFont="1" applyFill="1" applyBorder="1" applyAlignment="1">
      <alignment horizontal="right" vertical="top" wrapText="1"/>
      <protection/>
    </xf>
    <xf numFmtId="0" fontId="9" fillId="35" borderId="10" xfId="52" applyNumberFormat="1" applyFont="1" applyFill="1" applyBorder="1" applyAlignment="1">
      <alignment vertical="top" wrapText="1" indent="1"/>
      <protection/>
    </xf>
    <xf numFmtId="4" fontId="9" fillId="35" borderId="10" xfId="52" applyNumberFormat="1" applyFont="1" applyFill="1" applyBorder="1" applyAlignment="1">
      <alignment horizontal="right" vertical="top" wrapText="1"/>
      <protection/>
    </xf>
    <xf numFmtId="0" fontId="9" fillId="35" borderId="10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Border="1" applyAlignment="1">
      <alignment vertical="top" wrapText="1" indent="2"/>
      <protection/>
    </xf>
    <xf numFmtId="0" fontId="12" fillId="33" borderId="10" xfId="52" applyNumberFormat="1" applyFont="1" applyFill="1" applyBorder="1" applyAlignment="1">
      <alignment vertical="top"/>
      <protection/>
    </xf>
    <xf numFmtId="4" fontId="12" fillId="33" borderId="10" xfId="52" applyNumberFormat="1" applyFont="1" applyFill="1" applyBorder="1" applyAlignment="1">
      <alignment horizontal="right" vertical="top" wrapText="1"/>
      <protection/>
    </xf>
    <xf numFmtId="0" fontId="12" fillId="33" borderId="10" xfId="52" applyNumberFormat="1" applyFont="1" applyFill="1" applyBorder="1" applyAlignment="1">
      <alignment horizontal="right" vertical="top" wrapText="1"/>
      <protection/>
    </xf>
    <xf numFmtId="0" fontId="9" fillId="36" borderId="10" xfId="52" applyNumberFormat="1" applyFont="1" applyFill="1" applyBorder="1" applyAlignment="1">
      <alignment vertical="top" wrapText="1" indent="2"/>
      <protection/>
    </xf>
    <xf numFmtId="0" fontId="9" fillId="36" borderId="10" xfId="52" applyNumberFormat="1" applyFont="1" applyFill="1" applyBorder="1" applyAlignment="1">
      <alignment horizontal="right" vertical="top" wrapText="1"/>
      <protection/>
    </xf>
    <xf numFmtId="4" fontId="9" fillId="36" borderId="10" xfId="52" applyNumberFormat="1" applyFont="1" applyFill="1" applyBorder="1" applyAlignment="1">
      <alignment horizontal="right" vertical="top" wrapText="1"/>
      <protection/>
    </xf>
    <xf numFmtId="2" fontId="9" fillId="36" borderId="10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vertical="top" wrapText="1" indent="2"/>
      <protection/>
    </xf>
    <xf numFmtId="0" fontId="9" fillId="0" borderId="10" xfId="52" applyNumberFormat="1" applyFont="1" applyFill="1" applyBorder="1" applyAlignment="1">
      <alignment horizontal="right" vertical="top" wrapText="1"/>
      <protection/>
    </xf>
    <xf numFmtId="4" fontId="9" fillId="0" borderId="10" xfId="52" applyNumberFormat="1" applyFont="1" applyFill="1" applyBorder="1" applyAlignment="1">
      <alignment horizontal="right" vertical="top" wrapText="1"/>
      <protection/>
    </xf>
    <xf numFmtId="4" fontId="9" fillId="0" borderId="0" xfId="52" applyNumberFormat="1">
      <alignment/>
      <protection/>
    </xf>
    <xf numFmtId="2" fontId="0" fillId="36" borderId="0" xfId="0" applyNumberFormat="1" applyFill="1" applyAlignment="1">
      <alignment horizontal="justify" vertical="center"/>
    </xf>
    <xf numFmtId="0" fontId="9" fillId="0" borderId="0" xfId="54" applyAlignment="1">
      <alignment vertical="center"/>
      <protection/>
    </xf>
    <xf numFmtId="0" fontId="9" fillId="0" borderId="10" xfId="54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0" fillId="0" borderId="0" xfId="54" applyNumberFormat="1" applyFont="1" applyAlignment="1">
      <alignment vertical="center"/>
      <protection/>
    </xf>
    <xf numFmtId="0" fontId="11" fillId="0" borderId="0" xfId="54" applyNumberFormat="1" applyFont="1" applyAlignment="1">
      <alignment vertical="center"/>
      <protection/>
    </xf>
    <xf numFmtId="0" fontId="9" fillId="0" borderId="0" xfId="54" applyNumberFormat="1" applyFont="1" applyAlignment="1">
      <alignment vertical="center"/>
      <protection/>
    </xf>
    <xf numFmtId="0" fontId="12" fillId="33" borderId="10" xfId="54" applyNumberFormat="1" applyFont="1" applyFill="1" applyBorder="1" applyAlignment="1">
      <alignment vertical="center"/>
      <protection/>
    </xf>
    <xf numFmtId="0" fontId="12" fillId="33" borderId="11" xfId="54" applyNumberFormat="1" applyFont="1" applyFill="1" applyBorder="1" applyAlignment="1">
      <alignment vertical="center"/>
      <protection/>
    </xf>
    <xf numFmtId="0" fontId="9" fillId="34" borderId="12" xfId="54" applyNumberFormat="1" applyFont="1" applyFill="1" applyBorder="1" applyAlignment="1">
      <alignment vertical="center"/>
      <protection/>
    </xf>
    <xf numFmtId="2" fontId="9" fillId="34" borderId="11" xfId="54" applyNumberFormat="1" applyFont="1" applyFill="1" applyBorder="1" applyAlignment="1">
      <alignment vertical="center"/>
      <protection/>
    </xf>
    <xf numFmtId="0" fontId="9" fillId="0" borderId="12" xfId="54" applyNumberFormat="1" applyFont="1" applyBorder="1" applyAlignment="1">
      <alignment vertical="center"/>
      <protection/>
    </xf>
    <xf numFmtId="2" fontId="9" fillId="0" borderId="11" xfId="54" applyNumberFormat="1" applyFont="1" applyBorder="1" applyAlignment="1">
      <alignment vertical="center"/>
      <protection/>
    </xf>
    <xf numFmtId="4" fontId="9" fillId="0" borderId="11" xfId="54" applyNumberFormat="1" applyFont="1" applyBorder="1" applyAlignment="1">
      <alignment vertical="center"/>
      <protection/>
    </xf>
    <xf numFmtId="0" fontId="10" fillId="34" borderId="12" xfId="54" applyNumberFormat="1" applyFont="1" applyFill="1" applyBorder="1" applyAlignment="1">
      <alignment vertical="center"/>
      <protection/>
    </xf>
    <xf numFmtId="2" fontId="10" fillId="34" borderId="11" xfId="54" applyNumberFormat="1" applyFont="1" applyFill="1" applyBorder="1" applyAlignment="1">
      <alignment vertical="center"/>
      <protection/>
    </xf>
    <xf numFmtId="4" fontId="10" fillId="34" borderId="12" xfId="54" applyNumberFormat="1" applyFont="1" applyFill="1" applyBorder="1" applyAlignment="1">
      <alignment vertical="center"/>
      <protection/>
    </xf>
    <xf numFmtId="4" fontId="10" fillId="34" borderId="13" xfId="54" applyNumberFormat="1" applyFont="1" applyFill="1" applyBorder="1" applyAlignment="1">
      <alignment vertical="center"/>
      <protection/>
    </xf>
    <xf numFmtId="0" fontId="12" fillId="33" borderId="14" xfId="54" applyNumberFormat="1" applyFont="1" applyFill="1" applyBorder="1" applyAlignment="1">
      <alignment vertical="center"/>
      <protection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9" fillId="34" borderId="13" xfId="54" applyNumberFormat="1" applyFont="1" applyFill="1" applyBorder="1" applyAlignment="1">
      <alignment vertical="center"/>
      <protection/>
    </xf>
    <xf numFmtId="0" fontId="9" fillId="34" borderId="11" xfId="54" applyNumberFormat="1" applyFont="1" applyFill="1" applyBorder="1" applyAlignment="1">
      <alignment vertical="center"/>
      <protection/>
    </xf>
    <xf numFmtId="0" fontId="0" fillId="1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12" fillId="33" borderId="12" xfId="54" applyNumberFormat="1" applyFont="1" applyFill="1" applyBorder="1" applyAlignment="1">
      <alignment vertical="center"/>
      <protection/>
    </xf>
    <xf numFmtId="4" fontId="9" fillId="37" borderId="12" xfId="54" applyNumberFormat="1" applyFont="1" applyFill="1" applyBorder="1" applyAlignment="1">
      <alignment vertical="center"/>
      <protection/>
    </xf>
    <xf numFmtId="2" fontId="9" fillId="39" borderId="12" xfId="54" applyNumberFormat="1" applyFont="1" applyFill="1" applyBorder="1" applyAlignment="1">
      <alignment vertical="center"/>
      <protection/>
    </xf>
    <xf numFmtId="4" fontId="9" fillId="39" borderId="12" xfId="54" applyNumberFormat="1" applyFont="1" applyFill="1" applyBorder="1" applyAlignment="1">
      <alignment vertical="center"/>
      <protection/>
    </xf>
    <xf numFmtId="2" fontId="9" fillId="37" borderId="12" xfId="54" applyNumberFormat="1" applyFont="1" applyFill="1" applyBorder="1" applyAlignment="1">
      <alignment vertical="center"/>
      <protection/>
    </xf>
    <xf numFmtId="4" fontId="9" fillId="36" borderId="12" xfId="54" applyNumberFormat="1" applyFont="1" applyFill="1" applyBorder="1" applyAlignment="1">
      <alignment vertical="center"/>
      <protection/>
    </xf>
    <xf numFmtId="2" fontId="9" fillId="36" borderId="12" xfId="54" applyNumberFormat="1" applyFont="1" applyFill="1" applyBorder="1" applyAlignment="1">
      <alignment vertical="center"/>
      <protection/>
    </xf>
    <xf numFmtId="2" fontId="9" fillId="0" borderId="12" xfId="54" applyNumberFormat="1" applyFont="1" applyBorder="1" applyAlignment="1">
      <alignment vertical="center"/>
      <protection/>
    </xf>
    <xf numFmtId="4" fontId="9" fillId="41" borderId="12" xfId="54" applyNumberFormat="1" applyFont="1" applyFill="1" applyBorder="1" applyAlignment="1">
      <alignment vertical="center"/>
      <protection/>
    </xf>
    <xf numFmtId="4" fontId="9" fillId="0" borderId="12" xfId="54" applyNumberFormat="1" applyFont="1" applyBorder="1" applyAlignment="1">
      <alignment vertical="center"/>
      <protection/>
    </xf>
    <xf numFmtId="4" fontId="9" fillId="40" borderId="12" xfId="54" applyNumberFormat="1" applyFont="1" applyFill="1" applyBorder="1" applyAlignment="1">
      <alignment vertical="center"/>
      <protection/>
    </xf>
    <xf numFmtId="2" fontId="9" fillId="17" borderId="12" xfId="54" applyNumberFormat="1" applyFont="1" applyFill="1" applyBorder="1" applyAlignment="1">
      <alignment vertical="center"/>
      <protection/>
    </xf>
    <xf numFmtId="2" fontId="9" fillId="40" borderId="12" xfId="54" applyNumberFormat="1" applyFont="1" applyFill="1" applyBorder="1" applyAlignment="1">
      <alignment vertical="center"/>
      <protection/>
    </xf>
    <xf numFmtId="2" fontId="9" fillId="38" borderId="12" xfId="54" applyNumberFormat="1" applyFont="1" applyFill="1" applyBorder="1" applyAlignment="1">
      <alignment vertical="center"/>
      <protection/>
    </xf>
    <xf numFmtId="4" fontId="9" fillId="38" borderId="12" xfId="54" applyNumberFormat="1" applyFont="1" applyFill="1" applyBorder="1" applyAlignment="1">
      <alignment vertical="center"/>
      <protection/>
    </xf>
    <xf numFmtId="4" fontId="9" fillId="43" borderId="12" xfId="54" applyNumberFormat="1" applyFont="1" applyFill="1" applyBorder="1" applyAlignment="1">
      <alignment vertical="center"/>
      <protection/>
    </xf>
    <xf numFmtId="2" fontId="9" fillId="15" borderId="12" xfId="54" applyNumberFormat="1" applyFont="1" applyFill="1" applyBorder="1" applyAlignment="1">
      <alignment vertical="center"/>
      <protection/>
    </xf>
    <xf numFmtId="4" fontId="9" fillId="15" borderId="12" xfId="54" applyNumberFormat="1" applyFont="1" applyFill="1" applyBorder="1" applyAlignment="1">
      <alignment vertical="center"/>
      <protection/>
    </xf>
    <xf numFmtId="4" fontId="9" fillId="42" borderId="12" xfId="54" applyNumberFormat="1" applyFont="1" applyFill="1" applyBorder="1" applyAlignment="1">
      <alignment vertical="center"/>
      <protection/>
    </xf>
    <xf numFmtId="4" fontId="9" fillId="17" borderId="12" xfId="54" applyNumberFormat="1" applyFont="1" applyFill="1" applyBorder="1" applyAlignment="1">
      <alignment vertical="center"/>
      <protection/>
    </xf>
    <xf numFmtId="0" fontId="10" fillId="34" borderId="13" xfId="54" applyNumberFormat="1" applyFont="1" applyFill="1" applyBorder="1" applyAlignment="1">
      <alignment vertical="center"/>
      <protection/>
    </xf>
    <xf numFmtId="0" fontId="10" fillId="34" borderId="11" xfId="54" applyNumberFormat="1" applyFont="1" applyFill="1" applyBorder="1" applyAlignment="1">
      <alignment vertical="center"/>
      <protection/>
    </xf>
    <xf numFmtId="0" fontId="9" fillId="0" borderId="0" xfId="53">
      <alignment/>
      <protection/>
    </xf>
    <xf numFmtId="0" fontId="10" fillId="0" borderId="0" xfId="53" applyNumberFormat="1" applyFont="1" applyAlignment="1">
      <alignment wrapText="1"/>
      <protection/>
    </xf>
    <xf numFmtId="0" fontId="11" fillId="0" borderId="0" xfId="53" applyNumberFormat="1" applyFont="1" applyAlignment="1">
      <alignment wrapText="1"/>
      <protection/>
    </xf>
    <xf numFmtId="0" fontId="9" fillId="0" borderId="0" xfId="53" applyNumberFormat="1" applyFont="1" applyAlignment="1">
      <alignment vertical="top" wrapText="1"/>
      <protection/>
    </xf>
    <xf numFmtId="0" fontId="12" fillId="33" borderId="10" xfId="53" applyNumberFormat="1" applyFont="1" applyFill="1" applyBorder="1" applyAlignment="1">
      <alignment vertical="top"/>
      <protection/>
    </xf>
    <xf numFmtId="0" fontId="12" fillId="33" borderId="11" xfId="53" applyNumberFormat="1" applyFont="1" applyFill="1" applyBorder="1" applyAlignment="1">
      <alignment vertical="top"/>
      <protection/>
    </xf>
    <xf numFmtId="0" fontId="9" fillId="34" borderId="12" xfId="53" applyNumberFormat="1" applyFont="1" applyFill="1" applyBorder="1" applyAlignment="1">
      <alignment horizontal="center" vertical="top"/>
      <protection/>
    </xf>
    <xf numFmtId="2" fontId="9" fillId="34" borderId="11" xfId="53" applyNumberFormat="1" applyFont="1" applyFill="1" applyBorder="1" applyAlignment="1">
      <alignment horizontal="right" vertical="top" wrapText="1"/>
      <protection/>
    </xf>
    <xf numFmtId="0" fontId="9" fillId="0" borderId="10" xfId="53" applyNumberFormat="1" applyFont="1" applyBorder="1" applyAlignment="1">
      <alignment vertical="top"/>
      <protection/>
    </xf>
    <xf numFmtId="0" fontId="9" fillId="0" borderId="10" xfId="53" applyNumberFormat="1" applyFont="1" applyBorder="1" applyAlignment="1">
      <alignment vertical="top" wrapText="1"/>
      <protection/>
    </xf>
    <xf numFmtId="0" fontId="9" fillId="0" borderId="10" xfId="53" applyNumberFormat="1" applyFont="1" applyBorder="1" applyAlignment="1">
      <alignment horizontal="left" vertical="top"/>
      <protection/>
    </xf>
    <xf numFmtId="0" fontId="9" fillId="0" borderId="12" xfId="53" applyNumberFormat="1" applyFont="1" applyBorder="1" applyAlignment="1">
      <alignment horizontal="center" vertical="top"/>
      <protection/>
    </xf>
    <xf numFmtId="2" fontId="9" fillId="0" borderId="11" xfId="53" applyNumberFormat="1" applyFont="1" applyBorder="1" applyAlignment="1">
      <alignment horizontal="right" vertical="top" wrapText="1"/>
      <protection/>
    </xf>
    <xf numFmtId="4" fontId="9" fillId="0" borderId="11" xfId="53" applyNumberFormat="1" applyFont="1" applyBorder="1" applyAlignment="1">
      <alignment horizontal="right" vertical="top" wrapText="1"/>
      <protection/>
    </xf>
    <xf numFmtId="0" fontId="10" fillId="34" borderId="12" xfId="53" applyNumberFormat="1" applyFont="1" applyFill="1" applyBorder="1" applyAlignment="1">
      <alignment horizontal="center" vertical="top"/>
      <protection/>
    </xf>
    <xf numFmtId="2" fontId="10" fillId="34" borderId="11" xfId="53" applyNumberFormat="1" applyFont="1" applyFill="1" applyBorder="1" applyAlignment="1">
      <alignment horizontal="right" vertical="top" wrapText="1"/>
      <protection/>
    </xf>
    <xf numFmtId="0" fontId="9" fillId="0" borderId="0" xfId="53" applyAlignment="1">
      <alignment/>
      <protection/>
    </xf>
    <xf numFmtId="0" fontId="0" fillId="0" borderId="0" xfId="0" applyAlignment="1">
      <alignment/>
    </xf>
    <xf numFmtId="4" fontId="10" fillId="34" borderId="12" xfId="53" applyNumberFormat="1" applyFont="1" applyFill="1" applyBorder="1" applyAlignment="1">
      <alignment vertical="top" wrapText="1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wrapText="1" indent="1"/>
    </xf>
    <xf numFmtId="0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" fontId="50" fillId="0" borderId="20" xfId="0" applyNumberFormat="1" applyFont="1" applyFill="1" applyBorder="1" applyAlignment="1">
      <alignment horizontal="center" vertical="center"/>
    </xf>
    <xf numFmtId="1" fontId="50" fillId="0" borderId="21" xfId="0" applyNumberFormat="1" applyFont="1" applyFill="1" applyBorder="1" applyAlignment="1">
      <alignment horizontal="center" vertical="center"/>
    </xf>
    <xf numFmtId="1" fontId="50" fillId="0" borderId="22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 indent="1"/>
    </xf>
    <xf numFmtId="0" fontId="3" fillId="0" borderId="18" xfId="0" applyNumberFormat="1" applyFont="1" applyBorder="1" applyAlignment="1">
      <alignment horizontal="left" wrapText="1" indent="1"/>
    </xf>
    <xf numFmtId="0" fontId="3" fillId="0" borderId="19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 indent="3"/>
    </xf>
    <xf numFmtId="0" fontId="3" fillId="0" borderId="18" xfId="0" applyNumberFormat="1" applyFont="1" applyBorder="1" applyAlignment="1">
      <alignment horizontal="left" wrapText="1" indent="3"/>
    </xf>
    <xf numFmtId="0" fontId="3" fillId="0" borderId="19" xfId="0" applyNumberFormat="1" applyFont="1" applyBorder="1" applyAlignment="1">
      <alignment horizontal="left" wrapText="1" indent="3"/>
    </xf>
    <xf numFmtId="0" fontId="3" fillId="0" borderId="17" xfId="0" applyNumberFormat="1" applyFont="1" applyBorder="1" applyAlignment="1">
      <alignment horizontal="left" wrapText="1" indent="4"/>
    </xf>
    <xf numFmtId="0" fontId="3" fillId="0" borderId="18" xfId="0" applyNumberFormat="1" applyFont="1" applyBorder="1" applyAlignment="1">
      <alignment horizontal="left" wrapText="1" indent="4"/>
    </xf>
    <xf numFmtId="0" fontId="3" fillId="0" borderId="19" xfId="0" applyNumberFormat="1" applyFont="1" applyBorder="1" applyAlignment="1">
      <alignment horizontal="left" wrapText="1" indent="4"/>
    </xf>
    <xf numFmtId="0" fontId="3" fillId="0" borderId="17" xfId="0" applyNumberFormat="1" applyFont="1" applyBorder="1" applyAlignment="1">
      <alignment horizontal="left" wrapText="1" indent="2"/>
    </xf>
    <xf numFmtId="0" fontId="3" fillId="0" borderId="18" xfId="0" applyNumberFormat="1" applyFont="1" applyBorder="1" applyAlignment="1">
      <alignment horizontal="left" wrapText="1" indent="2"/>
    </xf>
    <xf numFmtId="0" fontId="3" fillId="0" borderId="19" xfId="0" applyNumberFormat="1" applyFont="1" applyBorder="1" applyAlignment="1">
      <alignment horizontal="left" wrapText="1" indent="2"/>
    </xf>
    <xf numFmtId="0" fontId="50" fillId="0" borderId="20" xfId="0" applyNumberFormat="1" applyFont="1" applyFill="1" applyBorder="1" applyAlignment="1">
      <alignment horizontal="center" vertical="center"/>
    </xf>
    <xf numFmtId="0" fontId="50" fillId="0" borderId="21" xfId="0" applyNumberFormat="1" applyFont="1" applyFill="1" applyBorder="1" applyAlignment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 indent="2"/>
    </xf>
    <xf numFmtId="0" fontId="3" fillId="0" borderId="18" xfId="0" applyNumberFormat="1" applyFont="1" applyFill="1" applyBorder="1" applyAlignment="1">
      <alignment horizontal="left" wrapText="1" indent="2"/>
    </xf>
    <xf numFmtId="0" fontId="3" fillId="0" borderId="19" xfId="0" applyNumberFormat="1" applyFont="1" applyFill="1" applyBorder="1" applyAlignment="1">
      <alignment horizontal="left" wrapText="1" indent="2"/>
    </xf>
    <xf numFmtId="0" fontId="6" fillId="0" borderId="16" xfId="0" applyNumberFormat="1" applyFont="1" applyBorder="1" applyAlignment="1">
      <alignment horizontal="center" vertical="top"/>
    </xf>
    <xf numFmtId="2" fontId="50" fillId="0" borderId="20" xfId="0" applyNumberFormat="1" applyFont="1" applyFill="1" applyBorder="1" applyAlignment="1">
      <alignment horizontal="center" vertical="center"/>
    </xf>
    <xf numFmtId="2" fontId="50" fillId="0" borderId="21" xfId="0" applyNumberFormat="1" applyFont="1" applyFill="1" applyBorder="1" applyAlignment="1">
      <alignment horizontal="center" vertical="center"/>
    </xf>
    <xf numFmtId="2" fontId="50" fillId="0" borderId="22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172" fontId="50" fillId="0" borderId="20" xfId="0" applyNumberFormat="1" applyFont="1" applyFill="1" applyBorder="1" applyAlignment="1">
      <alignment horizontal="center" vertical="center"/>
    </xf>
    <xf numFmtId="172" fontId="50" fillId="0" borderId="21" xfId="0" applyNumberFormat="1" applyFont="1" applyFill="1" applyBorder="1" applyAlignment="1">
      <alignment horizontal="center" vertical="center"/>
    </xf>
    <xf numFmtId="172" fontId="50" fillId="0" borderId="22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wrapText="1"/>
    </xf>
    <xf numFmtId="1" fontId="50" fillId="0" borderId="17" xfId="0" applyNumberFormat="1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1" fontId="50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50" fillId="0" borderId="18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wrapText="1"/>
    </xf>
    <xf numFmtId="4" fontId="10" fillId="34" borderId="10" xfId="54" applyNumberFormat="1" applyFont="1" applyFill="1" applyBorder="1" applyAlignment="1">
      <alignment vertical="center"/>
      <protection/>
    </xf>
    <xf numFmtId="0" fontId="9" fillId="0" borderId="11" xfId="54" applyNumberFormat="1" applyFont="1" applyBorder="1" applyAlignment="1">
      <alignment vertical="center"/>
      <protection/>
    </xf>
    <xf numFmtId="0" fontId="12" fillId="33" borderId="14" xfId="54" applyNumberFormat="1" applyFont="1" applyFill="1" applyBorder="1" applyAlignment="1">
      <alignment vertical="center"/>
      <protection/>
    </xf>
    <xf numFmtId="0" fontId="12" fillId="33" borderId="25" xfId="54" applyNumberFormat="1" applyFont="1" applyFill="1" applyBorder="1" applyAlignment="1">
      <alignment vertical="center"/>
      <protection/>
    </xf>
    <xf numFmtId="0" fontId="12" fillId="33" borderId="26" xfId="54" applyNumberFormat="1" applyFont="1" applyFill="1" applyBorder="1" applyAlignment="1">
      <alignment vertical="center"/>
      <protection/>
    </xf>
    <xf numFmtId="0" fontId="12" fillId="33" borderId="11" xfId="54" applyNumberFormat="1" applyFont="1" applyFill="1" applyBorder="1" applyAlignment="1">
      <alignment vertical="center"/>
      <protection/>
    </xf>
    <xf numFmtId="0" fontId="12" fillId="33" borderId="27" xfId="54" applyNumberFormat="1" applyFont="1" applyFill="1" applyBorder="1" applyAlignment="1">
      <alignment vertical="center"/>
      <protection/>
    </xf>
    <xf numFmtId="0" fontId="12" fillId="33" borderId="28" xfId="54" applyNumberFormat="1" applyFont="1" applyFill="1" applyBorder="1" applyAlignment="1">
      <alignment vertical="center"/>
      <protection/>
    </xf>
    <xf numFmtId="0" fontId="12" fillId="33" borderId="29" xfId="54" applyNumberFormat="1" applyFont="1" applyFill="1" applyBorder="1" applyAlignment="1">
      <alignment vertical="center"/>
      <protection/>
    </xf>
    <xf numFmtId="0" fontId="12" fillId="33" borderId="30" xfId="54" applyNumberFormat="1" applyFont="1" applyFill="1" applyBorder="1" applyAlignment="1">
      <alignment vertical="center"/>
      <protection/>
    </xf>
    <xf numFmtId="0" fontId="12" fillId="33" borderId="10" xfId="54" applyNumberFormat="1" applyFont="1" applyFill="1" applyBorder="1" applyAlignment="1">
      <alignment vertical="center"/>
      <protection/>
    </xf>
    <xf numFmtId="0" fontId="13" fillId="33" borderId="14" xfId="52" applyNumberFormat="1" applyFont="1" applyFill="1" applyBorder="1" applyAlignment="1">
      <alignment horizontal="center" vertical="top"/>
      <protection/>
    </xf>
    <xf numFmtId="0" fontId="13" fillId="33" borderId="28" xfId="52" applyNumberFormat="1" applyFont="1" applyFill="1" applyBorder="1" applyAlignment="1">
      <alignment horizontal="center" vertical="top"/>
      <protection/>
    </xf>
    <xf numFmtId="0" fontId="10" fillId="0" borderId="0" xfId="52" applyNumberFormat="1" applyFont="1" applyAlignment="1">
      <alignment horizontal="center" wrapText="1"/>
      <protection/>
    </xf>
    <xf numFmtId="0" fontId="11" fillId="0" borderId="0" xfId="52" applyNumberFormat="1" applyFont="1" applyAlignment="1">
      <alignment horizontal="center" wrapText="1"/>
      <protection/>
    </xf>
    <xf numFmtId="0" fontId="13" fillId="33" borderId="10" xfId="52" applyNumberFormat="1" applyFont="1" applyFill="1" applyBorder="1" applyAlignment="1">
      <alignment horizontal="center" vertical="top"/>
      <protection/>
    </xf>
    <xf numFmtId="0" fontId="9" fillId="0" borderId="11" xfId="53" applyNumberFormat="1" applyFont="1" applyBorder="1" applyAlignment="1">
      <alignment horizontal="right" vertical="top" wrapText="1"/>
      <protection/>
    </xf>
    <xf numFmtId="4" fontId="9" fillId="0" borderId="10" xfId="53" applyNumberFormat="1" applyFont="1" applyBorder="1" applyAlignment="1">
      <alignment horizontal="right" vertical="top" wrapText="1"/>
      <protection/>
    </xf>
    <xf numFmtId="4" fontId="10" fillId="34" borderId="13" xfId="53" applyNumberFormat="1" applyFont="1" applyFill="1" applyBorder="1" applyAlignment="1">
      <alignment horizontal="center" vertical="top" wrapText="1"/>
      <protection/>
    </xf>
    <xf numFmtId="4" fontId="10" fillId="34" borderId="11" xfId="53" applyNumberFormat="1" applyFont="1" applyFill="1" applyBorder="1" applyAlignment="1">
      <alignment horizontal="center" vertical="top" wrapText="1"/>
      <protection/>
    </xf>
    <xf numFmtId="2" fontId="9" fillId="0" borderId="10" xfId="53" applyNumberFormat="1" applyFont="1" applyBorder="1" applyAlignment="1">
      <alignment horizontal="right" vertical="top" wrapText="1"/>
      <protection/>
    </xf>
    <xf numFmtId="0" fontId="12" fillId="33" borderId="14" xfId="53" applyNumberFormat="1" applyFont="1" applyFill="1" applyBorder="1" applyAlignment="1">
      <alignment vertical="top"/>
      <protection/>
    </xf>
    <xf numFmtId="0" fontId="12" fillId="33" borderId="25" xfId="53" applyNumberFormat="1" applyFont="1" applyFill="1" applyBorder="1" applyAlignment="1">
      <alignment vertical="top"/>
      <protection/>
    </xf>
    <xf numFmtId="0" fontId="12" fillId="33" borderId="26" xfId="53" applyNumberFormat="1" applyFont="1" applyFill="1" applyBorder="1" applyAlignment="1">
      <alignment vertical="top"/>
      <protection/>
    </xf>
    <xf numFmtId="0" fontId="12" fillId="33" borderId="11" xfId="53" applyNumberFormat="1" applyFont="1" applyFill="1" applyBorder="1" applyAlignment="1">
      <alignment vertical="top"/>
      <protection/>
    </xf>
    <xf numFmtId="0" fontId="9" fillId="34" borderId="10" xfId="53" applyNumberFormat="1" applyFont="1" applyFill="1" applyBorder="1" applyAlignment="1">
      <alignment vertical="top"/>
      <protection/>
    </xf>
    <xf numFmtId="0" fontId="9" fillId="34" borderId="10" xfId="53" applyNumberFormat="1" applyFont="1" applyFill="1" applyBorder="1" applyAlignment="1">
      <alignment horizontal="right" vertical="top"/>
      <protection/>
    </xf>
    <xf numFmtId="0" fontId="12" fillId="33" borderId="27" xfId="53" applyNumberFormat="1" applyFont="1" applyFill="1" applyBorder="1" applyAlignment="1">
      <alignment vertical="top"/>
      <protection/>
    </xf>
    <xf numFmtId="0" fontId="12" fillId="33" borderId="28" xfId="53" applyNumberFormat="1" applyFont="1" applyFill="1" applyBorder="1" applyAlignment="1">
      <alignment vertical="top"/>
      <protection/>
    </xf>
    <xf numFmtId="0" fontId="10" fillId="34" borderId="10" xfId="53" applyNumberFormat="1" applyFont="1" applyFill="1" applyBorder="1" applyAlignment="1">
      <alignment vertical="top"/>
      <protection/>
    </xf>
    <xf numFmtId="4" fontId="10" fillId="34" borderId="10" xfId="53" applyNumberFormat="1" applyFont="1" applyFill="1" applyBorder="1" applyAlignment="1">
      <alignment horizontal="right" vertical="top" wrapText="1"/>
      <protection/>
    </xf>
    <xf numFmtId="0" fontId="12" fillId="33" borderId="29" xfId="53" applyNumberFormat="1" applyFont="1" applyFill="1" applyBorder="1" applyAlignment="1">
      <alignment vertical="top"/>
      <protection/>
    </xf>
    <xf numFmtId="0" fontId="12" fillId="33" borderId="30" xfId="53" applyNumberFormat="1" applyFont="1" applyFill="1" applyBorder="1" applyAlignment="1">
      <alignment vertical="top"/>
      <protection/>
    </xf>
    <xf numFmtId="0" fontId="12" fillId="33" borderId="14" xfId="53" applyNumberFormat="1" applyFont="1" applyFill="1" applyBorder="1" applyAlignment="1">
      <alignment horizontal="center" vertical="top"/>
      <protection/>
    </xf>
    <xf numFmtId="0" fontId="12" fillId="33" borderId="10" xfId="53" applyNumberFormat="1" applyFont="1" applyFill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0 сч " xfId="52"/>
    <cellStyle name="Обычный_26 счет 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3"/>
  <sheetViews>
    <sheetView tabSelected="1" view="pageBreakPreview" zoomScale="160" zoomScaleSheetLayoutView="160" zoomScalePageLayoutView="0" workbookViewId="0" topLeftCell="A16">
      <selection activeCell="EI60" sqref="EI60:EO60"/>
    </sheetView>
  </sheetViews>
  <sheetFormatPr defaultColWidth="0.875" defaultRowHeight="12.75"/>
  <cols>
    <col min="1" max="16384" width="0.875" style="1" customWidth="1"/>
  </cols>
  <sheetData>
    <row r="1" spans="1:155" s="8" customFormat="1" ht="9.75">
      <c r="A1" s="8" t="s">
        <v>136</v>
      </c>
      <c r="EY1" s="9" t="s">
        <v>60</v>
      </c>
    </row>
    <row r="2" s="3" customFormat="1" ht="3.75" customHeight="1"/>
    <row r="3" spans="1:155" s="4" customFormat="1" ht="10.5">
      <c r="A3" s="196" t="s">
        <v>64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</row>
    <row r="4" spans="1:155" s="4" customFormat="1" ht="10.5">
      <c r="A4" s="196" t="s">
        <v>65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</row>
    <row r="5" s="3" customFormat="1" ht="6" customHeight="1"/>
    <row r="6" spans="1:40" s="2" customFormat="1" ht="8.25">
      <c r="A6" s="2" t="s">
        <v>8</v>
      </c>
      <c r="AN6" s="2" t="s">
        <v>108</v>
      </c>
    </row>
    <row r="7" s="2" customFormat="1" ht="8.25">
      <c r="AN7" s="2" t="s">
        <v>65</v>
      </c>
    </row>
    <row r="8" spans="1:40" s="2" customFormat="1" ht="8.25">
      <c r="A8" s="2" t="s">
        <v>9</v>
      </c>
      <c r="AN8" s="2" t="s">
        <v>1740</v>
      </c>
    </row>
    <row r="9" spans="1:155" s="2" customFormat="1" ht="8.25">
      <c r="A9" s="2" t="s">
        <v>61</v>
      </c>
      <c r="AN9" s="2" t="s">
        <v>62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10</v>
      </c>
      <c r="DN11" s="212" t="s">
        <v>130</v>
      </c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</row>
    <row r="12" spans="1:155" s="2" customFormat="1" ht="8.25">
      <c r="A12" s="2" t="s">
        <v>11</v>
      </c>
      <c r="DN12" s="203" t="s">
        <v>131</v>
      </c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</row>
    <row r="13" spans="1:155" s="2" customFormat="1" ht="8.25">
      <c r="A13" s="2" t="s">
        <v>12</v>
      </c>
      <c r="DN13" s="203" t="s">
        <v>132</v>
      </c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</row>
    <row r="14" spans="1:155" s="2" customFormat="1" ht="8.25">
      <c r="A14" s="2" t="s">
        <v>63</v>
      </c>
      <c r="DN14" s="203" t="s">
        <v>133</v>
      </c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</row>
    <row r="15" spans="1:155" s="2" customFormat="1" ht="8.25">
      <c r="A15" s="2" t="s">
        <v>13</v>
      </c>
      <c r="DN15" s="203" t="s">
        <v>1739</v>
      </c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185" t="s">
        <v>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7"/>
      <c r="AN18" s="185" t="s">
        <v>1</v>
      </c>
      <c r="AO18" s="186"/>
      <c r="AP18" s="186"/>
      <c r="AQ18" s="186"/>
      <c r="AR18" s="186"/>
      <c r="AS18" s="186"/>
      <c r="AT18" s="186"/>
      <c r="AU18" s="187"/>
      <c r="AV18" s="185" t="s">
        <v>2</v>
      </c>
      <c r="AW18" s="186"/>
      <c r="AX18" s="186"/>
      <c r="AY18" s="186"/>
      <c r="AZ18" s="186"/>
      <c r="BA18" s="187"/>
      <c r="BB18" s="185" t="s">
        <v>1738</v>
      </c>
      <c r="BC18" s="186"/>
      <c r="BD18" s="186"/>
      <c r="BE18" s="186"/>
      <c r="BF18" s="186"/>
      <c r="BG18" s="186"/>
      <c r="BH18" s="186"/>
      <c r="BI18" s="186"/>
      <c r="BJ18" s="187"/>
      <c r="BK18" s="191" t="s">
        <v>125</v>
      </c>
      <c r="BL18" s="191"/>
      <c r="BM18" s="191"/>
      <c r="BN18" s="191"/>
      <c r="BO18" s="191"/>
      <c r="BP18" s="191"/>
      <c r="BQ18" s="191"/>
      <c r="BR18" s="191"/>
      <c r="BS18" s="191"/>
      <c r="BT18" s="191" t="s">
        <v>118</v>
      </c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 t="s">
        <v>66</v>
      </c>
      <c r="CW18" s="191"/>
      <c r="CX18" s="191"/>
      <c r="CY18" s="191"/>
      <c r="CZ18" s="191"/>
      <c r="DA18" s="191"/>
      <c r="DB18" s="191"/>
      <c r="DC18" s="191"/>
      <c r="DD18" s="191"/>
      <c r="DE18" s="191" t="s">
        <v>124</v>
      </c>
      <c r="DF18" s="191"/>
      <c r="DG18" s="191"/>
      <c r="DH18" s="191"/>
      <c r="DI18" s="191"/>
      <c r="DJ18" s="191"/>
      <c r="DK18" s="191"/>
      <c r="DL18" s="191"/>
      <c r="DM18" s="191"/>
      <c r="DN18" s="191" t="s">
        <v>119</v>
      </c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85" t="s">
        <v>106</v>
      </c>
      <c r="EQ18" s="186"/>
      <c r="ER18" s="186"/>
      <c r="ES18" s="186"/>
      <c r="ET18" s="186"/>
      <c r="EU18" s="186"/>
      <c r="EV18" s="186"/>
      <c r="EW18" s="186"/>
      <c r="EX18" s="186"/>
      <c r="EY18" s="187"/>
    </row>
    <row r="19" spans="1:155" s="10" customFormat="1" ht="66.75" customHeight="1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90"/>
      <c r="AN19" s="188"/>
      <c r="AO19" s="189"/>
      <c r="AP19" s="189"/>
      <c r="AQ19" s="189"/>
      <c r="AR19" s="189"/>
      <c r="AS19" s="189"/>
      <c r="AT19" s="189"/>
      <c r="AU19" s="190"/>
      <c r="AV19" s="188"/>
      <c r="AW19" s="189"/>
      <c r="AX19" s="189"/>
      <c r="AY19" s="189"/>
      <c r="AZ19" s="189"/>
      <c r="BA19" s="190"/>
      <c r="BB19" s="188"/>
      <c r="BC19" s="189"/>
      <c r="BD19" s="189"/>
      <c r="BE19" s="189"/>
      <c r="BF19" s="189"/>
      <c r="BG19" s="189"/>
      <c r="BH19" s="189"/>
      <c r="BI19" s="189"/>
      <c r="BJ19" s="190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 t="s">
        <v>135</v>
      </c>
      <c r="BU19" s="191"/>
      <c r="BV19" s="191"/>
      <c r="BW19" s="191"/>
      <c r="BX19" s="191"/>
      <c r="BY19" s="191"/>
      <c r="BZ19" s="191"/>
      <c r="CA19" s="191" t="s">
        <v>121</v>
      </c>
      <c r="CB19" s="191"/>
      <c r="CC19" s="191"/>
      <c r="CD19" s="191"/>
      <c r="CE19" s="191"/>
      <c r="CF19" s="191"/>
      <c r="CG19" s="191"/>
      <c r="CH19" s="191" t="s">
        <v>122</v>
      </c>
      <c r="CI19" s="191"/>
      <c r="CJ19" s="191"/>
      <c r="CK19" s="191"/>
      <c r="CL19" s="191"/>
      <c r="CM19" s="191"/>
      <c r="CN19" s="191"/>
      <c r="CO19" s="191" t="s">
        <v>123</v>
      </c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 t="s">
        <v>120</v>
      </c>
      <c r="DO19" s="191"/>
      <c r="DP19" s="191"/>
      <c r="DQ19" s="191"/>
      <c r="DR19" s="191"/>
      <c r="DS19" s="191"/>
      <c r="DT19" s="191"/>
      <c r="DU19" s="191" t="s">
        <v>121</v>
      </c>
      <c r="DV19" s="191"/>
      <c r="DW19" s="191"/>
      <c r="DX19" s="191"/>
      <c r="DY19" s="191"/>
      <c r="DZ19" s="191"/>
      <c r="EA19" s="191"/>
      <c r="EB19" s="191" t="s">
        <v>122</v>
      </c>
      <c r="EC19" s="191"/>
      <c r="ED19" s="191"/>
      <c r="EE19" s="191"/>
      <c r="EF19" s="191"/>
      <c r="EG19" s="191"/>
      <c r="EH19" s="191"/>
      <c r="EI19" s="191" t="s">
        <v>123</v>
      </c>
      <c r="EJ19" s="191"/>
      <c r="EK19" s="191"/>
      <c r="EL19" s="191"/>
      <c r="EM19" s="191"/>
      <c r="EN19" s="191"/>
      <c r="EO19" s="191"/>
      <c r="EP19" s="188"/>
      <c r="EQ19" s="189"/>
      <c r="ER19" s="189"/>
      <c r="ES19" s="189"/>
      <c r="ET19" s="189"/>
      <c r="EU19" s="189"/>
      <c r="EV19" s="189"/>
      <c r="EW19" s="189"/>
      <c r="EX19" s="189"/>
      <c r="EY19" s="190"/>
    </row>
    <row r="20" spans="1:155" s="11" customFormat="1" ht="18.75" customHeight="1">
      <c r="A20" s="193">
        <v>1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/>
      <c r="AN20" s="181">
        <v>2</v>
      </c>
      <c r="AO20" s="181"/>
      <c r="AP20" s="181"/>
      <c r="AQ20" s="181"/>
      <c r="AR20" s="181"/>
      <c r="AS20" s="181"/>
      <c r="AT20" s="181"/>
      <c r="AU20" s="181"/>
      <c r="AV20" s="181">
        <v>3</v>
      </c>
      <c r="AW20" s="181"/>
      <c r="AX20" s="181"/>
      <c r="AY20" s="181"/>
      <c r="AZ20" s="181"/>
      <c r="BA20" s="181"/>
      <c r="BB20" s="181">
        <v>4</v>
      </c>
      <c r="BC20" s="181"/>
      <c r="BD20" s="181"/>
      <c r="BE20" s="181"/>
      <c r="BF20" s="181"/>
      <c r="BG20" s="181"/>
      <c r="BH20" s="181"/>
      <c r="BI20" s="181"/>
      <c r="BJ20" s="181"/>
      <c r="BK20" s="181">
        <v>5</v>
      </c>
      <c r="BL20" s="181"/>
      <c r="BM20" s="181"/>
      <c r="BN20" s="181"/>
      <c r="BO20" s="181"/>
      <c r="BP20" s="181"/>
      <c r="BQ20" s="181"/>
      <c r="BR20" s="181"/>
      <c r="BS20" s="181"/>
      <c r="BT20" s="192">
        <v>6</v>
      </c>
      <c r="BU20" s="192"/>
      <c r="BV20" s="192"/>
      <c r="BW20" s="192"/>
      <c r="BX20" s="192"/>
      <c r="BY20" s="192"/>
      <c r="BZ20" s="192"/>
      <c r="CA20" s="181">
        <v>7</v>
      </c>
      <c r="CB20" s="181"/>
      <c r="CC20" s="181"/>
      <c r="CD20" s="181"/>
      <c r="CE20" s="181"/>
      <c r="CF20" s="181"/>
      <c r="CG20" s="181"/>
      <c r="CH20" s="197" t="s">
        <v>113</v>
      </c>
      <c r="CI20" s="198"/>
      <c r="CJ20" s="198"/>
      <c r="CK20" s="198"/>
      <c r="CL20" s="198"/>
      <c r="CM20" s="198"/>
      <c r="CN20" s="199"/>
      <c r="CO20" s="181">
        <v>9</v>
      </c>
      <c r="CP20" s="181"/>
      <c r="CQ20" s="181"/>
      <c r="CR20" s="181"/>
      <c r="CS20" s="181"/>
      <c r="CT20" s="181"/>
      <c r="CU20" s="181"/>
      <c r="CV20" s="181">
        <v>10</v>
      </c>
      <c r="CW20" s="181"/>
      <c r="CX20" s="181"/>
      <c r="CY20" s="181"/>
      <c r="CZ20" s="181"/>
      <c r="DA20" s="181"/>
      <c r="DB20" s="181"/>
      <c r="DC20" s="181"/>
      <c r="DD20" s="181"/>
      <c r="DE20" s="181">
        <v>11</v>
      </c>
      <c r="DF20" s="181"/>
      <c r="DG20" s="181"/>
      <c r="DH20" s="181"/>
      <c r="DI20" s="181"/>
      <c r="DJ20" s="181"/>
      <c r="DK20" s="181"/>
      <c r="DL20" s="181"/>
      <c r="DM20" s="181"/>
      <c r="DN20" s="181">
        <v>12</v>
      </c>
      <c r="DO20" s="181"/>
      <c r="DP20" s="181"/>
      <c r="DQ20" s="181"/>
      <c r="DR20" s="181"/>
      <c r="DS20" s="181"/>
      <c r="DT20" s="181"/>
      <c r="DU20" s="181">
        <v>13</v>
      </c>
      <c r="DV20" s="181"/>
      <c r="DW20" s="181"/>
      <c r="DX20" s="181"/>
      <c r="DY20" s="181"/>
      <c r="DZ20" s="181"/>
      <c r="EA20" s="181"/>
      <c r="EB20" s="197" t="s">
        <v>67</v>
      </c>
      <c r="EC20" s="198"/>
      <c r="ED20" s="198"/>
      <c r="EE20" s="198"/>
      <c r="EF20" s="198"/>
      <c r="EG20" s="198"/>
      <c r="EH20" s="199"/>
      <c r="EI20" s="193">
        <v>15</v>
      </c>
      <c r="EJ20" s="194"/>
      <c r="EK20" s="194"/>
      <c r="EL20" s="194"/>
      <c r="EM20" s="194"/>
      <c r="EN20" s="194"/>
      <c r="EO20" s="195"/>
      <c r="EP20" s="181">
        <v>16</v>
      </c>
      <c r="EQ20" s="181"/>
      <c r="ER20" s="181"/>
      <c r="ES20" s="181"/>
      <c r="ET20" s="181"/>
      <c r="EU20" s="181"/>
      <c r="EV20" s="181"/>
      <c r="EW20" s="181"/>
      <c r="EX20" s="181"/>
      <c r="EY20" s="181"/>
    </row>
    <row r="21" spans="1:155" s="5" customFormat="1" ht="16.5" customHeight="1">
      <c r="A21" s="175" t="s">
        <v>68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/>
      <c r="AN21" s="145" t="s">
        <v>3</v>
      </c>
      <c r="AO21" s="146"/>
      <c r="AP21" s="146"/>
      <c r="AQ21" s="146"/>
      <c r="AR21" s="146"/>
      <c r="AS21" s="146"/>
      <c r="AT21" s="146"/>
      <c r="AU21" s="147"/>
      <c r="AV21" s="148" t="s">
        <v>4</v>
      </c>
      <c r="AW21" s="149"/>
      <c r="AX21" s="149"/>
      <c r="AY21" s="149"/>
      <c r="AZ21" s="149"/>
      <c r="BA21" s="150"/>
      <c r="BB21" s="151">
        <f>BB22+BB30+BB35+BB43+BB44+BB45+BB49+BB50</f>
        <v>54842.88641</v>
      </c>
      <c r="BC21" s="173"/>
      <c r="BD21" s="173"/>
      <c r="BE21" s="173"/>
      <c r="BF21" s="173"/>
      <c r="BG21" s="173"/>
      <c r="BH21" s="173"/>
      <c r="BI21" s="173"/>
      <c r="BJ21" s="174"/>
      <c r="BK21" s="142">
        <f>BB21</f>
        <v>54842.88641</v>
      </c>
      <c r="BL21" s="143"/>
      <c r="BM21" s="143"/>
      <c r="BN21" s="143"/>
      <c r="BO21" s="143"/>
      <c r="BP21" s="143"/>
      <c r="BQ21" s="143"/>
      <c r="BR21" s="143"/>
      <c r="BS21" s="144"/>
      <c r="BT21" s="151">
        <f>BT22+BT30+BT35+BT43+BT45+BT50</f>
        <v>19107.524</v>
      </c>
      <c r="BU21" s="152"/>
      <c r="BV21" s="152"/>
      <c r="BW21" s="152"/>
      <c r="BX21" s="152"/>
      <c r="BY21" s="152"/>
      <c r="BZ21" s="153"/>
      <c r="CA21" s="132"/>
      <c r="CB21" s="133"/>
      <c r="CC21" s="133"/>
      <c r="CD21" s="133"/>
      <c r="CE21" s="133"/>
      <c r="CF21" s="133"/>
      <c r="CG21" s="134"/>
      <c r="CH21" s="142">
        <f>BT21+CA21</f>
        <v>19107.524</v>
      </c>
      <c r="CI21" s="143"/>
      <c r="CJ21" s="143"/>
      <c r="CK21" s="143"/>
      <c r="CL21" s="143"/>
      <c r="CM21" s="143"/>
      <c r="CN21" s="144"/>
      <c r="CO21" s="142">
        <f>CO22+CO30+CO35+CO43+CO44+CO45+CO48+CO49+CO50</f>
        <v>35735.36241</v>
      </c>
      <c r="CP21" s="143"/>
      <c r="CQ21" s="143"/>
      <c r="CR21" s="143"/>
      <c r="CS21" s="143"/>
      <c r="CT21" s="143"/>
      <c r="CU21" s="144"/>
      <c r="CV21" s="132"/>
      <c r="CW21" s="133"/>
      <c r="CX21" s="133"/>
      <c r="CY21" s="133"/>
      <c r="CZ21" s="133"/>
      <c r="DA21" s="133"/>
      <c r="DB21" s="133"/>
      <c r="DC21" s="133"/>
      <c r="DD21" s="134"/>
      <c r="DE21" s="132"/>
      <c r="DF21" s="133"/>
      <c r="DG21" s="133"/>
      <c r="DH21" s="133"/>
      <c r="DI21" s="133"/>
      <c r="DJ21" s="133"/>
      <c r="DK21" s="133"/>
      <c r="DL21" s="133"/>
      <c r="DM21" s="134"/>
      <c r="DN21" s="132"/>
      <c r="DO21" s="133"/>
      <c r="DP21" s="133"/>
      <c r="DQ21" s="133"/>
      <c r="DR21" s="133"/>
      <c r="DS21" s="133"/>
      <c r="DT21" s="134"/>
      <c r="DU21" s="132"/>
      <c r="DV21" s="133"/>
      <c r="DW21" s="133"/>
      <c r="DX21" s="133"/>
      <c r="DY21" s="133"/>
      <c r="DZ21" s="133"/>
      <c r="EA21" s="134"/>
      <c r="EB21" s="132"/>
      <c r="EC21" s="133"/>
      <c r="ED21" s="133"/>
      <c r="EE21" s="133"/>
      <c r="EF21" s="133"/>
      <c r="EG21" s="133"/>
      <c r="EH21" s="134"/>
      <c r="EI21" s="132"/>
      <c r="EJ21" s="133"/>
      <c r="EK21" s="133"/>
      <c r="EL21" s="133"/>
      <c r="EM21" s="133"/>
      <c r="EN21" s="133"/>
      <c r="EO21" s="134"/>
      <c r="EP21" s="132"/>
      <c r="EQ21" s="133"/>
      <c r="ER21" s="133"/>
      <c r="ES21" s="133"/>
      <c r="ET21" s="133"/>
      <c r="EU21" s="133"/>
      <c r="EV21" s="133"/>
      <c r="EW21" s="133"/>
      <c r="EX21" s="133"/>
      <c r="EY21" s="134"/>
    </row>
    <row r="22" spans="1:155" s="5" customFormat="1" ht="8.25">
      <c r="A22" s="154" t="s">
        <v>69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6"/>
      <c r="AN22" s="145" t="s">
        <v>3</v>
      </c>
      <c r="AO22" s="146"/>
      <c r="AP22" s="146"/>
      <c r="AQ22" s="146"/>
      <c r="AR22" s="146"/>
      <c r="AS22" s="146"/>
      <c r="AT22" s="146"/>
      <c r="AU22" s="147"/>
      <c r="AV22" s="148" t="s">
        <v>5</v>
      </c>
      <c r="AW22" s="149"/>
      <c r="AX22" s="149"/>
      <c r="AY22" s="149"/>
      <c r="AZ22" s="149"/>
      <c r="BA22" s="150"/>
      <c r="BB22" s="151">
        <f>BB23+BB24+BB29</f>
        <v>3493.60085</v>
      </c>
      <c r="BC22" s="173"/>
      <c r="BD22" s="173"/>
      <c r="BE22" s="173"/>
      <c r="BF22" s="173"/>
      <c r="BG22" s="173"/>
      <c r="BH22" s="173"/>
      <c r="BI22" s="173"/>
      <c r="BJ22" s="174"/>
      <c r="BK22" s="142">
        <f>BB22</f>
        <v>3493.60085</v>
      </c>
      <c r="BL22" s="133"/>
      <c r="BM22" s="133"/>
      <c r="BN22" s="133"/>
      <c r="BO22" s="133"/>
      <c r="BP22" s="133"/>
      <c r="BQ22" s="133"/>
      <c r="BR22" s="133"/>
      <c r="BS22" s="134"/>
      <c r="BT22" s="182">
        <f>BT23+BT24+BT29</f>
        <v>1997.338</v>
      </c>
      <c r="BU22" s="183"/>
      <c r="BV22" s="183"/>
      <c r="BW22" s="183"/>
      <c r="BX22" s="183"/>
      <c r="BY22" s="183"/>
      <c r="BZ22" s="184"/>
      <c r="CA22" s="132"/>
      <c r="CB22" s="133"/>
      <c r="CC22" s="133"/>
      <c r="CD22" s="133"/>
      <c r="CE22" s="133"/>
      <c r="CF22" s="133"/>
      <c r="CG22" s="134"/>
      <c r="CH22" s="142">
        <f>BT22+CA22</f>
        <v>1997.338</v>
      </c>
      <c r="CI22" s="143"/>
      <c r="CJ22" s="143"/>
      <c r="CK22" s="143"/>
      <c r="CL22" s="143"/>
      <c r="CM22" s="143"/>
      <c r="CN22" s="144"/>
      <c r="CO22" s="142">
        <f>BK22-CH22</f>
        <v>1496.2628499999998</v>
      </c>
      <c r="CP22" s="143"/>
      <c r="CQ22" s="143"/>
      <c r="CR22" s="143"/>
      <c r="CS22" s="143"/>
      <c r="CT22" s="143"/>
      <c r="CU22" s="144"/>
      <c r="CV22" s="132"/>
      <c r="CW22" s="133"/>
      <c r="CX22" s="133"/>
      <c r="CY22" s="133"/>
      <c r="CZ22" s="133"/>
      <c r="DA22" s="133"/>
      <c r="DB22" s="133"/>
      <c r="DC22" s="133"/>
      <c r="DD22" s="134"/>
      <c r="DE22" s="132"/>
      <c r="DF22" s="133"/>
      <c r="DG22" s="133"/>
      <c r="DH22" s="133"/>
      <c r="DI22" s="133"/>
      <c r="DJ22" s="133"/>
      <c r="DK22" s="133"/>
      <c r="DL22" s="133"/>
      <c r="DM22" s="134"/>
      <c r="DN22" s="132"/>
      <c r="DO22" s="133"/>
      <c r="DP22" s="133"/>
      <c r="DQ22" s="133"/>
      <c r="DR22" s="133"/>
      <c r="DS22" s="133"/>
      <c r="DT22" s="134"/>
      <c r="DU22" s="132"/>
      <c r="DV22" s="133"/>
      <c r="DW22" s="133"/>
      <c r="DX22" s="133"/>
      <c r="DY22" s="133"/>
      <c r="DZ22" s="133"/>
      <c r="EA22" s="134"/>
      <c r="EB22" s="132"/>
      <c r="EC22" s="133"/>
      <c r="ED22" s="133"/>
      <c r="EE22" s="133"/>
      <c r="EF22" s="133"/>
      <c r="EG22" s="133"/>
      <c r="EH22" s="134"/>
      <c r="EI22" s="132"/>
      <c r="EJ22" s="133"/>
      <c r="EK22" s="133"/>
      <c r="EL22" s="133"/>
      <c r="EM22" s="133"/>
      <c r="EN22" s="133"/>
      <c r="EO22" s="134"/>
      <c r="EP22" s="132"/>
      <c r="EQ22" s="133"/>
      <c r="ER22" s="133"/>
      <c r="ES22" s="133"/>
      <c r="ET22" s="133"/>
      <c r="EU22" s="133"/>
      <c r="EV22" s="133"/>
      <c r="EW22" s="133"/>
      <c r="EX22" s="133"/>
      <c r="EY22" s="134"/>
    </row>
    <row r="23" spans="1:155" s="5" customFormat="1" ht="8.25">
      <c r="A23" s="169" t="s">
        <v>18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1"/>
      <c r="AN23" s="145" t="s">
        <v>3</v>
      </c>
      <c r="AO23" s="146"/>
      <c r="AP23" s="146"/>
      <c r="AQ23" s="146"/>
      <c r="AR23" s="146"/>
      <c r="AS23" s="146"/>
      <c r="AT23" s="146"/>
      <c r="AU23" s="147"/>
      <c r="AV23" s="148" t="s">
        <v>14</v>
      </c>
      <c r="AW23" s="149"/>
      <c r="AX23" s="149"/>
      <c r="AY23" s="149"/>
      <c r="AZ23" s="149"/>
      <c r="BA23" s="150"/>
      <c r="BB23" s="151">
        <f>'10 сч '!E574/1000</f>
        <v>1562.93185</v>
      </c>
      <c r="BC23" s="152"/>
      <c r="BD23" s="152"/>
      <c r="BE23" s="152"/>
      <c r="BF23" s="152"/>
      <c r="BG23" s="152"/>
      <c r="BH23" s="152"/>
      <c r="BI23" s="152"/>
      <c r="BJ23" s="153"/>
      <c r="BK23" s="142">
        <f>BB23</f>
        <v>1562.93185</v>
      </c>
      <c r="BL23" s="133"/>
      <c r="BM23" s="133"/>
      <c r="BN23" s="133"/>
      <c r="BO23" s="133"/>
      <c r="BP23" s="133"/>
      <c r="BQ23" s="133"/>
      <c r="BR23" s="133"/>
      <c r="BS23" s="134"/>
      <c r="BT23" s="151">
        <v>437.195</v>
      </c>
      <c r="BU23" s="152"/>
      <c r="BV23" s="152"/>
      <c r="BW23" s="152"/>
      <c r="BX23" s="152"/>
      <c r="BY23" s="152"/>
      <c r="BZ23" s="153"/>
      <c r="CA23" s="132"/>
      <c r="CB23" s="133"/>
      <c r="CC23" s="133"/>
      <c r="CD23" s="133"/>
      <c r="CE23" s="133"/>
      <c r="CF23" s="133"/>
      <c r="CG23" s="134"/>
      <c r="CH23" s="142">
        <f>BT23+CA23</f>
        <v>437.195</v>
      </c>
      <c r="CI23" s="143"/>
      <c r="CJ23" s="143"/>
      <c r="CK23" s="143"/>
      <c r="CL23" s="143"/>
      <c r="CM23" s="143"/>
      <c r="CN23" s="144"/>
      <c r="CO23" s="142">
        <f>BK23-CH23</f>
        <v>1125.73685</v>
      </c>
      <c r="CP23" s="143"/>
      <c r="CQ23" s="143"/>
      <c r="CR23" s="143"/>
      <c r="CS23" s="143"/>
      <c r="CT23" s="143"/>
      <c r="CU23" s="144"/>
      <c r="CV23" s="132"/>
      <c r="CW23" s="133"/>
      <c r="CX23" s="133"/>
      <c r="CY23" s="133"/>
      <c r="CZ23" s="133"/>
      <c r="DA23" s="133"/>
      <c r="DB23" s="133"/>
      <c r="DC23" s="133"/>
      <c r="DD23" s="134"/>
      <c r="DE23" s="132"/>
      <c r="DF23" s="133"/>
      <c r="DG23" s="133"/>
      <c r="DH23" s="133"/>
      <c r="DI23" s="133"/>
      <c r="DJ23" s="133"/>
      <c r="DK23" s="133"/>
      <c r="DL23" s="133"/>
      <c r="DM23" s="134"/>
      <c r="DN23" s="132"/>
      <c r="DO23" s="133"/>
      <c r="DP23" s="133"/>
      <c r="DQ23" s="133"/>
      <c r="DR23" s="133"/>
      <c r="DS23" s="133"/>
      <c r="DT23" s="134"/>
      <c r="DU23" s="132"/>
      <c r="DV23" s="133"/>
      <c r="DW23" s="133"/>
      <c r="DX23" s="133"/>
      <c r="DY23" s="133"/>
      <c r="DZ23" s="133"/>
      <c r="EA23" s="134"/>
      <c r="EB23" s="132"/>
      <c r="EC23" s="133"/>
      <c r="ED23" s="133"/>
      <c r="EE23" s="133"/>
      <c r="EF23" s="133"/>
      <c r="EG23" s="133"/>
      <c r="EH23" s="134"/>
      <c r="EI23" s="132"/>
      <c r="EJ23" s="133"/>
      <c r="EK23" s="133"/>
      <c r="EL23" s="133"/>
      <c r="EM23" s="133"/>
      <c r="EN23" s="133"/>
      <c r="EO23" s="134"/>
      <c r="EP23" s="132"/>
      <c r="EQ23" s="133"/>
      <c r="ER23" s="133"/>
      <c r="ES23" s="133"/>
      <c r="ET23" s="133"/>
      <c r="EU23" s="133"/>
      <c r="EV23" s="133"/>
      <c r="EW23" s="133"/>
      <c r="EX23" s="133"/>
      <c r="EY23" s="134"/>
    </row>
    <row r="24" spans="1:155" s="5" customFormat="1" ht="33.75" customHeight="1">
      <c r="A24" s="178" t="s">
        <v>19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80"/>
      <c r="AN24" s="145" t="s">
        <v>3</v>
      </c>
      <c r="AO24" s="146"/>
      <c r="AP24" s="146"/>
      <c r="AQ24" s="146"/>
      <c r="AR24" s="146"/>
      <c r="AS24" s="146"/>
      <c r="AT24" s="146"/>
      <c r="AU24" s="147"/>
      <c r="AV24" s="148" t="s">
        <v>15</v>
      </c>
      <c r="AW24" s="149"/>
      <c r="AX24" s="149"/>
      <c r="AY24" s="149"/>
      <c r="AZ24" s="149"/>
      <c r="BA24" s="150"/>
      <c r="BB24" s="151">
        <f>BB25</f>
        <v>1863.589</v>
      </c>
      <c r="BC24" s="152"/>
      <c r="BD24" s="152"/>
      <c r="BE24" s="152"/>
      <c r="BF24" s="152"/>
      <c r="BG24" s="152"/>
      <c r="BH24" s="152"/>
      <c r="BI24" s="152"/>
      <c r="BJ24" s="153"/>
      <c r="BK24" s="142">
        <f>BB24</f>
        <v>1863.589</v>
      </c>
      <c r="BL24" s="143"/>
      <c r="BM24" s="143"/>
      <c r="BN24" s="143"/>
      <c r="BO24" s="143"/>
      <c r="BP24" s="143"/>
      <c r="BQ24" s="143"/>
      <c r="BR24" s="143"/>
      <c r="BS24" s="144"/>
      <c r="BT24" s="151">
        <f>BT25</f>
        <v>1535.943</v>
      </c>
      <c r="BU24" s="152"/>
      <c r="BV24" s="152"/>
      <c r="BW24" s="152"/>
      <c r="BX24" s="152"/>
      <c r="BY24" s="152"/>
      <c r="BZ24" s="153"/>
      <c r="CA24" s="132"/>
      <c r="CB24" s="133"/>
      <c r="CC24" s="133"/>
      <c r="CD24" s="133"/>
      <c r="CE24" s="133"/>
      <c r="CF24" s="133"/>
      <c r="CG24" s="134"/>
      <c r="CH24" s="142">
        <f>BT24+CA24</f>
        <v>1535.943</v>
      </c>
      <c r="CI24" s="143"/>
      <c r="CJ24" s="143"/>
      <c r="CK24" s="143"/>
      <c r="CL24" s="143"/>
      <c r="CM24" s="143"/>
      <c r="CN24" s="144"/>
      <c r="CO24" s="142">
        <f>BK24-CH24</f>
        <v>327.64599999999996</v>
      </c>
      <c r="CP24" s="143"/>
      <c r="CQ24" s="143"/>
      <c r="CR24" s="143"/>
      <c r="CS24" s="143"/>
      <c r="CT24" s="143"/>
      <c r="CU24" s="144"/>
      <c r="CV24" s="132"/>
      <c r="CW24" s="133"/>
      <c r="CX24" s="133"/>
      <c r="CY24" s="133"/>
      <c r="CZ24" s="133"/>
      <c r="DA24" s="133"/>
      <c r="DB24" s="133"/>
      <c r="DC24" s="133"/>
      <c r="DD24" s="134"/>
      <c r="DE24" s="132"/>
      <c r="DF24" s="133"/>
      <c r="DG24" s="133"/>
      <c r="DH24" s="133"/>
      <c r="DI24" s="133"/>
      <c r="DJ24" s="133"/>
      <c r="DK24" s="133"/>
      <c r="DL24" s="133"/>
      <c r="DM24" s="134"/>
      <c r="DN24" s="132"/>
      <c r="DO24" s="133"/>
      <c r="DP24" s="133"/>
      <c r="DQ24" s="133"/>
      <c r="DR24" s="133"/>
      <c r="DS24" s="133"/>
      <c r="DT24" s="134"/>
      <c r="DU24" s="132"/>
      <c r="DV24" s="133"/>
      <c r="DW24" s="133"/>
      <c r="DX24" s="133"/>
      <c r="DY24" s="133"/>
      <c r="DZ24" s="133"/>
      <c r="EA24" s="134"/>
      <c r="EB24" s="132"/>
      <c r="EC24" s="133"/>
      <c r="ED24" s="133"/>
      <c r="EE24" s="133"/>
      <c r="EF24" s="133"/>
      <c r="EG24" s="133"/>
      <c r="EH24" s="134"/>
      <c r="EI24" s="132"/>
      <c r="EJ24" s="133"/>
      <c r="EK24" s="133"/>
      <c r="EL24" s="133"/>
      <c r="EM24" s="133"/>
      <c r="EN24" s="133"/>
      <c r="EO24" s="134"/>
      <c r="EP24" s="132"/>
      <c r="EQ24" s="133"/>
      <c r="ER24" s="133"/>
      <c r="ES24" s="133"/>
      <c r="ET24" s="133"/>
      <c r="EU24" s="133"/>
      <c r="EV24" s="133"/>
      <c r="EW24" s="133"/>
      <c r="EX24" s="133"/>
      <c r="EY24" s="134"/>
    </row>
    <row r="25" spans="1:155" s="5" customFormat="1" ht="8.25">
      <c r="A25" s="166" t="s">
        <v>70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8"/>
      <c r="AN25" s="145" t="s">
        <v>3</v>
      </c>
      <c r="AO25" s="146"/>
      <c r="AP25" s="146"/>
      <c r="AQ25" s="146"/>
      <c r="AR25" s="146"/>
      <c r="AS25" s="146"/>
      <c r="AT25" s="146"/>
      <c r="AU25" s="147"/>
      <c r="AV25" s="148"/>
      <c r="AW25" s="149"/>
      <c r="AX25" s="149"/>
      <c r="AY25" s="149"/>
      <c r="AZ25" s="149"/>
      <c r="BA25" s="150"/>
      <c r="BB25" s="151">
        <v>1863.589</v>
      </c>
      <c r="BC25" s="152"/>
      <c r="BD25" s="152"/>
      <c r="BE25" s="152"/>
      <c r="BF25" s="152"/>
      <c r="BG25" s="152"/>
      <c r="BH25" s="152"/>
      <c r="BI25" s="152"/>
      <c r="BJ25" s="153"/>
      <c r="BK25" s="142">
        <f>BB25</f>
        <v>1863.589</v>
      </c>
      <c r="BL25" s="143"/>
      <c r="BM25" s="143"/>
      <c r="BN25" s="143"/>
      <c r="BO25" s="143"/>
      <c r="BP25" s="143"/>
      <c r="BQ25" s="143"/>
      <c r="BR25" s="143"/>
      <c r="BS25" s="144"/>
      <c r="BT25" s="151">
        <v>1535.943</v>
      </c>
      <c r="BU25" s="152"/>
      <c r="BV25" s="152"/>
      <c r="BW25" s="152"/>
      <c r="BX25" s="152"/>
      <c r="BY25" s="152"/>
      <c r="BZ25" s="153"/>
      <c r="CA25" s="132"/>
      <c r="CB25" s="133"/>
      <c r="CC25" s="133"/>
      <c r="CD25" s="133"/>
      <c r="CE25" s="133"/>
      <c r="CF25" s="133"/>
      <c r="CG25" s="134"/>
      <c r="CH25" s="142">
        <f>BT25+CA25</f>
        <v>1535.943</v>
      </c>
      <c r="CI25" s="143"/>
      <c r="CJ25" s="143"/>
      <c r="CK25" s="143"/>
      <c r="CL25" s="143"/>
      <c r="CM25" s="143"/>
      <c r="CN25" s="144"/>
      <c r="CO25" s="142">
        <f>BK25-CH25</f>
        <v>327.64599999999996</v>
      </c>
      <c r="CP25" s="143"/>
      <c r="CQ25" s="143"/>
      <c r="CR25" s="143"/>
      <c r="CS25" s="143"/>
      <c r="CT25" s="143"/>
      <c r="CU25" s="144"/>
      <c r="CV25" s="132"/>
      <c r="CW25" s="133"/>
      <c r="CX25" s="133"/>
      <c r="CY25" s="133"/>
      <c r="CZ25" s="133"/>
      <c r="DA25" s="133"/>
      <c r="DB25" s="133"/>
      <c r="DC25" s="133"/>
      <c r="DD25" s="134"/>
      <c r="DE25" s="132"/>
      <c r="DF25" s="133"/>
      <c r="DG25" s="133"/>
      <c r="DH25" s="133"/>
      <c r="DI25" s="133"/>
      <c r="DJ25" s="133"/>
      <c r="DK25" s="133"/>
      <c r="DL25" s="133"/>
      <c r="DM25" s="134"/>
      <c r="DN25" s="132"/>
      <c r="DO25" s="133"/>
      <c r="DP25" s="133"/>
      <c r="DQ25" s="133"/>
      <c r="DR25" s="133"/>
      <c r="DS25" s="133"/>
      <c r="DT25" s="134"/>
      <c r="DU25" s="132"/>
      <c r="DV25" s="133"/>
      <c r="DW25" s="133"/>
      <c r="DX25" s="133"/>
      <c r="DY25" s="133"/>
      <c r="DZ25" s="133"/>
      <c r="EA25" s="134"/>
      <c r="EB25" s="132"/>
      <c r="EC25" s="133"/>
      <c r="ED25" s="133"/>
      <c r="EE25" s="133"/>
      <c r="EF25" s="133"/>
      <c r="EG25" s="133"/>
      <c r="EH25" s="134"/>
      <c r="EI25" s="132"/>
      <c r="EJ25" s="133"/>
      <c r="EK25" s="133"/>
      <c r="EL25" s="133"/>
      <c r="EM25" s="133"/>
      <c r="EN25" s="133"/>
      <c r="EO25" s="134"/>
      <c r="EP25" s="132"/>
      <c r="EQ25" s="133"/>
      <c r="ER25" s="133"/>
      <c r="ES25" s="133"/>
      <c r="ET25" s="133"/>
      <c r="EU25" s="133"/>
      <c r="EV25" s="133"/>
      <c r="EW25" s="133"/>
      <c r="EX25" s="133"/>
      <c r="EY25" s="134"/>
    </row>
    <row r="26" spans="1:155" s="5" customFormat="1" ht="8.25">
      <c r="A26" s="166" t="s">
        <v>71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8"/>
      <c r="AN26" s="145" t="s">
        <v>3</v>
      </c>
      <c r="AO26" s="146"/>
      <c r="AP26" s="146"/>
      <c r="AQ26" s="146"/>
      <c r="AR26" s="146"/>
      <c r="AS26" s="146"/>
      <c r="AT26" s="146"/>
      <c r="AU26" s="147"/>
      <c r="AV26" s="148"/>
      <c r="AW26" s="149"/>
      <c r="AX26" s="149"/>
      <c r="AY26" s="149"/>
      <c r="AZ26" s="149"/>
      <c r="BA26" s="150"/>
      <c r="BB26" s="132"/>
      <c r="BC26" s="133"/>
      <c r="BD26" s="133"/>
      <c r="BE26" s="133"/>
      <c r="BF26" s="133"/>
      <c r="BG26" s="133"/>
      <c r="BH26" s="133"/>
      <c r="BI26" s="133"/>
      <c r="BJ26" s="134"/>
      <c r="BK26" s="132"/>
      <c r="BL26" s="133"/>
      <c r="BM26" s="133"/>
      <c r="BN26" s="133"/>
      <c r="BO26" s="133"/>
      <c r="BP26" s="133"/>
      <c r="BQ26" s="133"/>
      <c r="BR26" s="133"/>
      <c r="BS26" s="134"/>
      <c r="BT26" s="142"/>
      <c r="BU26" s="143"/>
      <c r="BV26" s="143"/>
      <c r="BW26" s="143"/>
      <c r="BX26" s="143"/>
      <c r="BY26" s="143"/>
      <c r="BZ26" s="144"/>
      <c r="CA26" s="132"/>
      <c r="CB26" s="133"/>
      <c r="CC26" s="133"/>
      <c r="CD26" s="133"/>
      <c r="CE26" s="133"/>
      <c r="CF26" s="133"/>
      <c r="CG26" s="134"/>
      <c r="CH26" s="142"/>
      <c r="CI26" s="143"/>
      <c r="CJ26" s="143"/>
      <c r="CK26" s="143"/>
      <c r="CL26" s="143"/>
      <c r="CM26" s="143"/>
      <c r="CN26" s="144"/>
      <c r="CO26" s="142"/>
      <c r="CP26" s="143"/>
      <c r="CQ26" s="143"/>
      <c r="CR26" s="143"/>
      <c r="CS26" s="143"/>
      <c r="CT26" s="143"/>
      <c r="CU26" s="144"/>
      <c r="CV26" s="132"/>
      <c r="CW26" s="133"/>
      <c r="CX26" s="133"/>
      <c r="CY26" s="133"/>
      <c r="CZ26" s="133"/>
      <c r="DA26" s="133"/>
      <c r="DB26" s="133"/>
      <c r="DC26" s="133"/>
      <c r="DD26" s="134"/>
      <c r="DE26" s="132"/>
      <c r="DF26" s="133"/>
      <c r="DG26" s="133"/>
      <c r="DH26" s="133"/>
      <c r="DI26" s="133"/>
      <c r="DJ26" s="133"/>
      <c r="DK26" s="133"/>
      <c r="DL26" s="133"/>
      <c r="DM26" s="134"/>
      <c r="DN26" s="132"/>
      <c r="DO26" s="133"/>
      <c r="DP26" s="133"/>
      <c r="DQ26" s="133"/>
      <c r="DR26" s="133"/>
      <c r="DS26" s="133"/>
      <c r="DT26" s="134"/>
      <c r="DU26" s="132"/>
      <c r="DV26" s="133"/>
      <c r="DW26" s="133"/>
      <c r="DX26" s="133"/>
      <c r="DY26" s="133"/>
      <c r="DZ26" s="133"/>
      <c r="EA26" s="134"/>
      <c r="EB26" s="132"/>
      <c r="EC26" s="133"/>
      <c r="ED26" s="133"/>
      <c r="EE26" s="133"/>
      <c r="EF26" s="133"/>
      <c r="EG26" s="133"/>
      <c r="EH26" s="134"/>
      <c r="EI26" s="132"/>
      <c r="EJ26" s="133"/>
      <c r="EK26" s="133"/>
      <c r="EL26" s="133"/>
      <c r="EM26" s="133"/>
      <c r="EN26" s="133"/>
      <c r="EO26" s="134"/>
      <c r="EP26" s="132"/>
      <c r="EQ26" s="133"/>
      <c r="ER26" s="133"/>
      <c r="ES26" s="133"/>
      <c r="ET26" s="133"/>
      <c r="EU26" s="133"/>
      <c r="EV26" s="133"/>
      <c r="EW26" s="133"/>
      <c r="EX26" s="133"/>
      <c r="EY26" s="134"/>
    </row>
    <row r="27" spans="1:155" s="5" customFormat="1" ht="8.25">
      <c r="A27" s="166" t="s">
        <v>72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8"/>
      <c r="AN27" s="145" t="s">
        <v>3</v>
      </c>
      <c r="AO27" s="146"/>
      <c r="AP27" s="146"/>
      <c r="AQ27" s="146"/>
      <c r="AR27" s="146"/>
      <c r="AS27" s="146"/>
      <c r="AT27" s="146"/>
      <c r="AU27" s="147"/>
      <c r="AV27" s="148"/>
      <c r="AW27" s="149"/>
      <c r="AX27" s="149"/>
      <c r="AY27" s="149"/>
      <c r="AZ27" s="149"/>
      <c r="BA27" s="150"/>
      <c r="BB27" s="132"/>
      <c r="BC27" s="133"/>
      <c r="BD27" s="133"/>
      <c r="BE27" s="133"/>
      <c r="BF27" s="133"/>
      <c r="BG27" s="133"/>
      <c r="BH27" s="133"/>
      <c r="BI27" s="133"/>
      <c r="BJ27" s="134"/>
      <c r="BK27" s="132"/>
      <c r="BL27" s="133"/>
      <c r="BM27" s="133"/>
      <c r="BN27" s="133"/>
      <c r="BO27" s="133"/>
      <c r="BP27" s="133"/>
      <c r="BQ27" s="133"/>
      <c r="BR27" s="133"/>
      <c r="BS27" s="134"/>
      <c r="BT27" s="142"/>
      <c r="BU27" s="143"/>
      <c r="BV27" s="143"/>
      <c r="BW27" s="143"/>
      <c r="BX27" s="143"/>
      <c r="BY27" s="143"/>
      <c r="BZ27" s="144"/>
      <c r="CA27" s="132"/>
      <c r="CB27" s="133"/>
      <c r="CC27" s="133"/>
      <c r="CD27" s="133"/>
      <c r="CE27" s="133"/>
      <c r="CF27" s="133"/>
      <c r="CG27" s="134"/>
      <c r="CH27" s="142"/>
      <c r="CI27" s="143"/>
      <c r="CJ27" s="143"/>
      <c r="CK27" s="143"/>
      <c r="CL27" s="143"/>
      <c r="CM27" s="143"/>
      <c r="CN27" s="144"/>
      <c r="CO27" s="142"/>
      <c r="CP27" s="143"/>
      <c r="CQ27" s="143"/>
      <c r="CR27" s="143"/>
      <c r="CS27" s="143"/>
      <c r="CT27" s="143"/>
      <c r="CU27" s="144"/>
      <c r="CV27" s="132"/>
      <c r="CW27" s="133"/>
      <c r="CX27" s="133"/>
      <c r="CY27" s="133"/>
      <c r="CZ27" s="133"/>
      <c r="DA27" s="133"/>
      <c r="DB27" s="133"/>
      <c r="DC27" s="133"/>
      <c r="DD27" s="134"/>
      <c r="DE27" s="132"/>
      <c r="DF27" s="133"/>
      <c r="DG27" s="133"/>
      <c r="DH27" s="133"/>
      <c r="DI27" s="133"/>
      <c r="DJ27" s="133"/>
      <c r="DK27" s="133"/>
      <c r="DL27" s="133"/>
      <c r="DM27" s="134"/>
      <c r="DN27" s="132"/>
      <c r="DO27" s="133"/>
      <c r="DP27" s="133"/>
      <c r="DQ27" s="133"/>
      <c r="DR27" s="133"/>
      <c r="DS27" s="133"/>
      <c r="DT27" s="134"/>
      <c r="DU27" s="132"/>
      <c r="DV27" s="133"/>
      <c r="DW27" s="133"/>
      <c r="DX27" s="133"/>
      <c r="DY27" s="133"/>
      <c r="DZ27" s="133"/>
      <c r="EA27" s="134"/>
      <c r="EB27" s="132"/>
      <c r="EC27" s="133"/>
      <c r="ED27" s="133"/>
      <c r="EE27" s="133"/>
      <c r="EF27" s="133"/>
      <c r="EG27" s="133"/>
      <c r="EH27" s="134"/>
      <c r="EI27" s="132"/>
      <c r="EJ27" s="133"/>
      <c r="EK27" s="133"/>
      <c r="EL27" s="133"/>
      <c r="EM27" s="133"/>
      <c r="EN27" s="133"/>
      <c r="EO27" s="134"/>
      <c r="EP27" s="132"/>
      <c r="EQ27" s="133"/>
      <c r="ER27" s="133"/>
      <c r="ES27" s="133"/>
      <c r="ET27" s="133"/>
      <c r="EU27" s="133"/>
      <c r="EV27" s="133"/>
      <c r="EW27" s="133"/>
      <c r="EX27" s="133"/>
      <c r="EY27" s="134"/>
    </row>
    <row r="28" spans="1:155" s="5" customFormat="1" ht="8.25">
      <c r="A28" s="166" t="s">
        <v>73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8"/>
      <c r="AN28" s="145" t="s">
        <v>3</v>
      </c>
      <c r="AO28" s="146"/>
      <c r="AP28" s="146"/>
      <c r="AQ28" s="146"/>
      <c r="AR28" s="146"/>
      <c r="AS28" s="146"/>
      <c r="AT28" s="146"/>
      <c r="AU28" s="147"/>
      <c r="AV28" s="148"/>
      <c r="AW28" s="149"/>
      <c r="AX28" s="149"/>
      <c r="AY28" s="149"/>
      <c r="AZ28" s="149"/>
      <c r="BA28" s="150"/>
      <c r="BB28" s="132"/>
      <c r="BC28" s="133"/>
      <c r="BD28" s="133"/>
      <c r="BE28" s="133"/>
      <c r="BF28" s="133"/>
      <c r="BG28" s="133"/>
      <c r="BH28" s="133"/>
      <c r="BI28" s="133"/>
      <c r="BJ28" s="134"/>
      <c r="BK28" s="132"/>
      <c r="BL28" s="133"/>
      <c r="BM28" s="133"/>
      <c r="BN28" s="133"/>
      <c r="BO28" s="133"/>
      <c r="BP28" s="133"/>
      <c r="BQ28" s="133"/>
      <c r="BR28" s="133"/>
      <c r="BS28" s="134"/>
      <c r="BT28" s="142"/>
      <c r="BU28" s="143"/>
      <c r="BV28" s="143"/>
      <c r="BW28" s="143"/>
      <c r="BX28" s="143"/>
      <c r="BY28" s="143"/>
      <c r="BZ28" s="144"/>
      <c r="CA28" s="132"/>
      <c r="CB28" s="133"/>
      <c r="CC28" s="133"/>
      <c r="CD28" s="133"/>
      <c r="CE28" s="133"/>
      <c r="CF28" s="133"/>
      <c r="CG28" s="134"/>
      <c r="CH28" s="142"/>
      <c r="CI28" s="143"/>
      <c r="CJ28" s="143"/>
      <c r="CK28" s="143"/>
      <c r="CL28" s="143"/>
      <c r="CM28" s="143"/>
      <c r="CN28" s="144"/>
      <c r="CO28" s="142"/>
      <c r="CP28" s="143"/>
      <c r="CQ28" s="143"/>
      <c r="CR28" s="143"/>
      <c r="CS28" s="143"/>
      <c r="CT28" s="143"/>
      <c r="CU28" s="144"/>
      <c r="CV28" s="132"/>
      <c r="CW28" s="133"/>
      <c r="CX28" s="133"/>
      <c r="CY28" s="133"/>
      <c r="CZ28" s="133"/>
      <c r="DA28" s="133"/>
      <c r="DB28" s="133"/>
      <c r="DC28" s="133"/>
      <c r="DD28" s="134"/>
      <c r="DE28" s="132"/>
      <c r="DF28" s="133"/>
      <c r="DG28" s="133"/>
      <c r="DH28" s="133"/>
      <c r="DI28" s="133"/>
      <c r="DJ28" s="133"/>
      <c r="DK28" s="133"/>
      <c r="DL28" s="133"/>
      <c r="DM28" s="134"/>
      <c r="DN28" s="132"/>
      <c r="DO28" s="133"/>
      <c r="DP28" s="133"/>
      <c r="DQ28" s="133"/>
      <c r="DR28" s="133"/>
      <c r="DS28" s="133"/>
      <c r="DT28" s="134"/>
      <c r="DU28" s="132"/>
      <c r="DV28" s="133"/>
      <c r="DW28" s="133"/>
      <c r="DX28" s="133"/>
      <c r="DY28" s="133"/>
      <c r="DZ28" s="133"/>
      <c r="EA28" s="134"/>
      <c r="EB28" s="132"/>
      <c r="EC28" s="133"/>
      <c r="ED28" s="133"/>
      <c r="EE28" s="133"/>
      <c r="EF28" s="133"/>
      <c r="EG28" s="133"/>
      <c r="EH28" s="134"/>
      <c r="EI28" s="132"/>
      <c r="EJ28" s="133"/>
      <c r="EK28" s="133"/>
      <c r="EL28" s="133"/>
      <c r="EM28" s="133"/>
      <c r="EN28" s="133"/>
      <c r="EO28" s="134"/>
      <c r="EP28" s="132"/>
      <c r="EQ28" s="133"/>
      <c r="ER28" s="133"/>
      <c r="ES28" s="133"/>
      <c r="ET28" s="133"/>
      <c r="EU28" s="133"/>
      <c r="EV28" s="133"/>
      <c r="EW28" s="133"/>
      <c r="EX28" s="133"/>
      <c r="EY28" s="134"/>
    </row>
    <row r="29" spans="1:155" s="5" customFormat="1" ht="16.5" customHeight="1">
      <c r="A29" s="169" t="s">
        <v>20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1"/>
      <c r="AN29" s="145" t="s">
        <v>3</v>
      </c>
      <c r="AO29" s="146"/>
      <c r="AP29" s="146"/>
      <c r="AQ29" s="146"/>
      <c r="AR29" s="146"/>
      <c r="AS29" s="146"/>
      <c r="AT29" s="146"/>
      <c r="AU29" s="147"/>
      <c r="AV29" s="148" t="s">
        <v>16</v>
      </c>
      <c r="AW29" s="149"/>
      <c r="AX29" s="149"/>
      <c r="AY29" s="149"/>
      <c r="AZ29" s="149"/>
      <c r="BA29" s="150"/>
      <c r="BB29" s="172">
        <v>67.08</v>
      </c>
      <c r="BC29" s="173"/>
      <c r="BD29" s="173"/>
      <c r="BE29" s="173"/>
      <c r="BF29" s="173"/>
      <c r="BG29" s="173"/>
      <c r="BH29" s="173"/>
      <c r="BI29" s="173"/>
      <c r="BJ29" s="174"/>
      <c r="BK29" s="132">
        <f>BB29</f>
        <v>67.08</v>
      </c>
      <c r="BL29" s="133"/>
      <c r="BM29" s="133"/>
      <c r="BN29" s="133"/>
      <c r="BO29" s="133"/>
      <c r="BP29" s="133"/>
      <c r="BQ29" s="133"/>
      <c r="BR29" s="133"/>
      <c r="BS29" s="134"/>
      <c r="BT29" s="151">
        <v>24.2</v>
      </c>
      <c r="BU29" s="152"/>
      <c r="BV29" s="152"/>
      <c r="BW29" s="152"/>
      <c r="BX29" s="152"/>
      <c r="BY29" s="152"/>
      <c r="BZ29" s="153"/>
      <c r="CA29" s="132"/>
      <c r="CB29" s="133"/>
      <c r="CC29" s="133"/>
      <c r="CD29" s="133"/>
      <c r="CE29" s="133"/>
      <c r="CF29" s="133"/>
      <c r="CG29" s="134"/>
      <c r="CH29" s="142">
        <f>BT29+CA29</f>
        <v>24.2</v>
      </c>
      <c r="CI29" s="143"/>
      <c r="CJ29" s="143"/>
      <c r="CK29" s="143"/>
      <c r="CL29" s="143"/>
      <c r="CM29" s="143"/>
      <c r="CN29" s="144"/>
      <c r="CO29" s="142">
        <f>BK29-CH29</f>
        <v>42.879999999999995</v>
      </c>
      <c r="CP29" s="143"/>
      <c r="CQ29" s="143"/>
      <c r="CR29" s="143"/>
      <c r="CS29" s="143"/>
      <c r="CT29" s="143"/>
      <c r="CU29" s="144"/>
      <c r="CV29" s="132"/>
      <c r="CW29" s="133"/>
      <c r="CX29" s="133"/>
      <c r="CY29" s="133"/>
      <c r="CZ29" s="133"/>
      <c r="DA29" s="133"/>
      <c r="DB29" s="133"/>
      <c r="DC29" s="133"/>
      <c r="DD29" s="134"/>
      <c r="DE29" s="132"/>
      <c r="DF29" s="133"/>
      <c r="DG29" s="133"/>
      <c r="DH29" s="133"/>
      <c r="DI29" s="133"/>
      <c r="DJ29" s="133"/>
      <c r="DK29" s="133"/>
      <c r="DL29" s="133"/>
      <c r="DM29" s="134"/>
      <c r="DN29" s="132"/>
      <c r="DO29" s="133"/>
      <c r="DP29" s="133"/>
      <c r="DQ29" s="133"/>
      <c r="DR29" s="133"/>
      <c r="DS29" s="133"/>
      <c r="DT29" s="134"/>
      <c r="DU29" s="132"/>
      <c r="DV29" s="133"/>
      <c r="DW29" s="133"/>
      <c r="DX29" s="133"/>
      <c r="DY29" s="133"/>
      <c r="DZ29" s="133"/>
      <c r="EA29" s="134"/>
      <c r="EB29" s="132"/>
      <c r="EC29" s="133"/>
      <c r="ED29" s="133"/>
      <c r="EE29" s="133"/>
      <c r="EF29" s="133"/>
      <c r="EG29" s="133"/>
      <c r="EH29" s="134"/>
      <c r="EI29" s="132"/>
      <c r="EJ29" s="133"/>
      <c r="EK29" s="133"/>
      <c r="EL29" s="133"/>
      <c r="EM29" s="133"/>
      <c r="EN29" s="133"/>
      <c r="EO29" s="134"/>
      <c r="EP29" s="132"/>
      <c r="EQ29" s="133"/>
      <c r="ER29" s="133"/>
      <c r="ES29" s="133"/>
      <c r="ET29" s="133"/>
      <c r="EU29" s="133"/>
      <c r="EV29" s="133"/>
      <c r="EW29" s="133"/>
      <c r="EX29" s="133"/>
      <c r="EY29" s="134"/>
    </row>
    <row r="30" spans="1:155" s="5" customFormat="1" ht="16.5" customHeight="1">
      <c r="A30" s="154" t="s">
        <v>74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6"/>
      <c r="AN30" s="145" t="s">
        <v>3</v>
      </c>
      <c r="AO30" s="146"/>
      <c r="AP30" s="146"/>
      <c r="AQ30" s="146"/>
      <c r="AR30" s="146"/>
      <c r="AS30" s="146"/>
      <c r="AT30" s="146"/>
      <c r="AU30" s="147"/>
      <c r="AV30" s="148" t="s">
        <v>6</v>
      </c>
      <c r="AW30" s="149"/>
      <c r="AX30" s="149"/>
      <c r="AY30" s="149"/>
      <c r="AZ30" s="149"/>
      <c r="BA30" s="150"/>
      <c r="BB30" s="151">
        <f>BB31+BB32+BB33+BB34</f>
        <v>24918.21717</v>
      </c>
      <c r="BC30" s="152"/>
      <c r="BD30" s="152"/>
      <c r="BE30" s="152"/>
      <c r="BF30" s="152"/>
      <c r="BG30" s="152"/>
      <c r="BH30" s="152"/>
      <c r="BI30" s="152"/>
      <c r="BJ30" s="153"/>
      <c r="BK30" s="142">
        <f>BB30</f>
        <v>24918.21717</v>
      </c>
      <c r="BL30" s="143"/>
      <c r="BM30" s="143"/>
      <c r="BN30" s="143"/>
      <c r="BO30" s="143"/>
      <c r="BP30" s="143"/>
      <c r="BQ30" s="143"/>
      <c r="BR30" s="143"/>
      <c r="BS30" s="144"/>
      <c r="BT30" s="151">
        <f>BT31+BT32+BT33+BT34</f>
        <v>14065.034</v>
      </c>
      <c r="BU30" s="152"/>
      <c r="BV30" s="152"/>
      <c r="BW30" s="152"/>
      <c r="BX30" s="152"/>
      <c r="BY30" s="152"/>
      <c r="BZ30" s="153"/>
      <c r="CA30" s="132"/>
      <c r="CB30" s="133"/>
      <c r="CC30" s="133"/>
      <c r="CD30" s="133"/>
      <c r="CE30" s="133"/>
      <c r="CF30" s="133"/>
      <c r="CG30" s="134"/>
      <c r="CH30" s="142">
        <f>BT30+CA30</f>
        <v>14065.034</v>
      </c>
      <c r="CI30" s="143"/>
      <c r="CJ30" s="143"/>
      <c r="CK30" s="143"/>
      <c r="CL30" s="143"/>
      <c r="CM30" s="143"/>
      <c r="CN30" s="144"/>
      <c r="CO30" s="142">
        <f>BK30-CH30</f>
        <v>10853.18317</v>
      </c>
      <c r="CP30" s="143"/>
      <c r="CQ30" s="143"/>
      <c r="CR30" s="143"/>
      <c r="CS30" s="143"/>
      <c r="CT30" s="143"/>
      <c r="CU30" s="144"/>
      <c r="CV30" s="132"/>
      <c r="CW30" s="133"/>
      <c r="CX30" s="133"/>
      <c r="CY30" s="133"/>
      <c r="CZ30" s="133"/>
      <c r="DA30" s="133"/>
      <c r="DB30" s="133"/>
      <c r="DC30" s="133"/>
      <c r="DD30" s="134"/>
      <c r="DE30" s="132"/>
      <c r="DF30" s="133"/>
      <c r="DG30" s="133"/>
      <c r="DH30" s="133"/>
      <c r="DI30" s="133"/>
      <c r="DJ30" s="133"/>
      <c r="DK30" s="133"/>
      <c r="DL30" s="133"/>
      <c r="DM30" s="134"/>
      <c r="DN30" s="132"/>
      <c r="DO30" s="133"/>
      <c r="DP30" s="133"/>
      <c r="DQ30" s="133"/>
      <c r="DR30" s="133"/>
      <c r="DS30" s="133"/>
      <c r="DT30" s="134"/>
      <c r="DU30" s="132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4"/>
      <c r="EI30" s="132"/>
      <c r="EJ30" s="133"/>
      <c r="EK30" s="133"/>
      <c r="EL30" s="133"/>
      <c r="EM30" s="133"/>
      <c r="EN30" s="133"/>
      <c r="EO30" s="134"/>
      <c r="EP30" s="132"/>
      <c r="EQ30" s="133"/>
      <c r="ER30" s="133"/>
      <c r="ES30" s="133"/>
      <c r="ET30" s="133"/>
      <c r="EU30" s="133"/>
      <c r="EV30" s="133"/>
      <c r="EW30" s="133"/>
      <c r="EX30" s="133"/>
      <c r="EY30" s="134"/>
    </row>
    <row r="31" spans="1:155" s="5" customFormat="1" ht="8.25">
      <c r="A31" s="169" t="s">
        <v>33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1"/>
      <c r="AN31" s="145" t="s">
        <v>3</v>
      </c>
      <c r="AO31" s="146"/>
      <c r="AP31" s="146"/>
      <c r="AQ31" s="146"/>
      <c r="AR31" s="146"/>
      <c r="AS31" s="146"/>
      <c r="AT31" s="146"/>
      <c r="AU31" s="147"/>
      <c r="AV31" s="148" t="s">
        <v>75</v>
      </c>
      <c r="AW31" s="149"/>
      <c r="AX31" s="149"/>
      <c r="AY31" s="149"/>
      <c r="AZ31" s="149"/>
      <c r="BA31" s="150"/>
      <c r="BB31" s="172">
        <v>0</v>
      </c>
      <c r="BC31" s="173"/>
      <c r="BD31" s="173"/>
      <c r="BE31" s="173"/>
      <c r="BF31" s="173"/>
      <c r="BG31" s="173"/>
      <c r="BH31" s="173"/>
      <c r="BI31" s="173"/>
      <c r="BJ31" s="174"/>
      <c r="BK31" s="132">
        <f>BB31</f>
        <v>0</v>
      </c>
      <c r="BL31" s="133"/>
      <c r="BM31" s="133"/>
      <c r="BN31" s="133"/>
      <c r="BO31" s="133"/>
      <c r="BP31" s="133"/>
      <c r="BQ31" s="133"/>
      <c r="BR31" s="133"/>
      <c r="BS31" s="134"/>
      <c r="BT31" s="142"/>
      <c r="BU31" s="143"/>
      <c r="BV31" s="143"/>
      <c r="BW31" s="143"/>
      <c r="BX31" s="143"/>
      <c r="BY31" s="143"/>
      <c r="BZ31" s="144"/>
      <c r="CA31" s="132"/>
      <c r="CB31" s="133"/>
      <c r="CC31" s="133"/>
      <c r="CD31" s="133"/>
      <c r="CE31" s="133"/>
      <c r="CF31" s="133"/>
      <c r="CG31" s="134"/>
      <c r="CH31" s="142"/>
      <c r="CI31" s="143"/>
      <c r="CJ31" s="143"/>
      <c r="CK31" s="143"/>
      <c r="CL31" s="143"/>
      <c r="CM31" s="143"/>
      <c r="CN31" s="144"/>
      <c r="CO31" s="142">
        <f>BK31-CH31</f>
        <v>0</v>
      </c>
      <c r="CP31" s="143"/>
      <c r="CQ31" s="143"/>
      <c r="CR31" s="143"/>
      <c r="CS31" s="143"/>
      <c r="CT31" s="143"/>
      <c r="CU31" s="144"/>
      <c r="CV31" s="132"/>
      <c r="CW31" s="133"/>
      <c r="CX31" s="133"/>
      <c r="CY31" s="133"/>
      <c r="CZ31" s="133"/>
      <c r="DA31" s="133"/>
      <c r="DB31" s="133"/>
      <c r="DC31" s="133"/>
      <c r="DD31" s="134"/>
      <c r="DE31" s="132"/>
      <c r="DF31" s="133"/>
      <c r="DG31" s="133"/>
      <c r="DH31" s="133"/>
      <c r="DI31" s="133"/>
      <c r="DJ31" s="133"/>
      <c r="DK31" s="133"/>
      <c r="DL31" s="133"/>
      <c r="DM31" s="134"/>
      <c r="DN31" s="132"/>
      <c r="DO31" s="133"/>
      <c r="DP31" s="133"/>
      <c r="DQ31" s="133"/>
      <c r="DR31" s="133"/>
      <c r="DS31" s="133"/>
      <c r="DT31" s="134"/>
      <c r="DU31" s="132"/>
      <c r="DV31" s="133"/>
      <c r="DW31" s="133"/>
      <c r="DX31" s="133"/>
      <c r="DY31" s="133"/>
      <c r="DZ31" s="133"/>
      <c r="EA31" s="134"/>
      <c r="EB31" s="132"/>
      <c r="EC31" s="133"/>
      <c r="ED31" s="133"/>
      <c r="EE31" s="133"/>
      <c r="EF31" s="133"/>
      <c r="EG31" s="133"/>
      <c r="EH31" s="134"/>
      <c r="EI31" s="132"/>
      <c r="EJ31" s="133"/>
      <c r="EK31" s="133"/>
      <c r="EL31" s="133"/>
      <c r="EM31" s="133"/>
      <c r="EN31" s="133"/>
      <c r="EO31" s="134"/>
      <c r="EP31" s="132"/>
      <c r="EQ31" s="133"/>
      <c r="ER31" s="133"/>
      <c r="ES31" s="133"/>
      <c r="ET31" s="133"/>
      <c r="EU31" s="133"/>
      <c r="EV31" s="133"/>
      <c r="EW31" s="133"/>
      <c r="EX31" s="133"/>
      <c r="EY31" s="134"/>
    </row>
    <row r="32" spans="1:155" s="5" customFormat="1" ht="8.25">
      <c r="A32" s="169" t="s">
        <v>79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1"/>
      <c r="AN32" s="145" t="s">
        <v>3</v>
      </c>
      <c r="AO32" s="146"/>
      <c r="AP32" s="146"/>
      <c r="AQ32" s="146"/>
      <c r="AR32" s="146"/>
      <c r="AS32" s="146"/>
      <c r="AT32" s="146"/>
      <c r="AU32" s="147"/>
      <c r="AV32" s="148" t="s">
        <v>76</v>
      </c>
      <c r="AW32" s="149"/>
      <c r="AX32" s="149"/>
      <c r="AY32" s="149"/>
      <c r="AZ32" s="149"/>
      <c r="BA32" s="150"/>
      <c r="BB32" s="172">
        <v>23141</v>
      </c>
      <c r="BC32" s="173"/>
      <c r="BD32" s="173"/>
      <c r="BE32" s="173"/>
      <c r="BF32" s="173"/>
      <c r="BG32" s="173"/>
      <c r="BH32" s="173"/>
      <c r="BI32" s="173"/>
      <c r="BJ32" s="174"/>
      <c r="BK32" s="132">
        <f>BB32</f>
        <v>23141</v>
      </c>
      <c r="BL32" s="133"/>
      <c r="BM32" s="133"/>
      <c r="BN32" s="133"/>
      <c r="BO32" s="133"/>
      <c r="BP32" s="133"/>
      <c r="BQ32" s="133"/>
      <c r="BR32" s="133"/>
      <c r="BS32" s="134"/>
      <c r="BT32" s="151">
        <v>13892.748</v>
      </c>
      <c r="BU32" s="152"/>
      <c r="BV32" s="152"/>
      <c r="BW32" s="152"/>
      <c r="BX32" s="152"/>
      <c r="BY32" s="152"/>
      <c r="BZ32" s="153"/>
      <c r="CA32" s="132"/>
      <c r="CB32" s="133"/>
      <c r="CC32" s="133"/>
      <c r="CD32" s="133"/>
      <c r="CE32" s="133"/>
      <c r="CF32" s="133"/>
      <c r="CG32" s="134"/>
      <c r="CH32" s="142">
        <f>BT32+CA32</f>
        <v>13892.748</v>
      </c>
      <c r="CI32" s="143"/>
      <c r="CJ32" s="143"/>
      <c r="CK32" s="143"/>
      <c r="CL32" s="143"/>
      <c r="CM32" s="143"/>
      <c r="CN32" s="144"/>
      <c r="CO32" s="142">
        <f>BK32-CH32</f>
        <v>9248.252</v>
      </c>
      <c r="CP32" s="143"/>
      <c r="CQ32" s="143"/>
      <c r="CR32" s="143"/>
      <c r="CS32" s="143"/>
      <c r="CT32" s="143"/>
      <c r="CU32" s="144"/>
      <c r="CV32" s="132"/>
      <c r="CW32" s="133"/>
      <c r="CX32" s="133"/>
      <c r="CY32" s="133"/>
      <c r="CZ32" s="133"/>
      <c r="DA32" s="133"/>
      <c r="DB32" s="133"/>
      <c r="DC32" s="133"/>
      <c r="DD32" s="134"/>
      <c r="DE32" s="132"/>
      <c r="DF32" s="133"/>
      <c r="DG32" s="133"/>
      <c r="DH32" s="133"/>
      <c r="DI32" s="133"/>
      <c r="DJ32" s="133"/>
      <c r="DK32" s="133"/>
      <c r="DL32" s="133"/>
      <c r="DM32" s="134"/>
      <c r="DN32" s="132"/>
      <c r="DO32" s="133"/>
      <c r="DP32" s="133"/>
      <c r="DQ32" s="133"/>
      <c r="DR32" s="133"/>
      <c r="DS32" s="133"/>
      <c r="DT32" s="134"/>
      <c r="DU32" s="132"/>
      <c r="DV32" s="133"/>
      <c r="DW32" s="133"/>
      <c r="DX32" s="133"/>
      <c r="DY32" s="133"/>
      <c r="DZ32" s="133"/>
      <c r="EA32" s="134"/>
      <c r="EB32" s="132"/>
      <c r="EC32" s="133"/>
      <c r="ED32" s="133"/>
      <c r="EE32" s="133"/>
      <c r="EF32" s="133"/>
      <c r="EG32" s="133"/>
      <c r="EH32" s="134"/>
      <c r="EI32" s="132"/>
      <c r="EJ32" s="133"/>
      <c r="EK32" s="133"/>
      <c r="EL32" s="133"/>
      <c r="EM32" s="133"/>
      <c r="EN32" s="133"/>
      <c r="EO32" s="134"/>
      <c r="EP32" s="132"/>
      <c r="EQ32" s="133"/>
      <c r="ER32" s="133"/>
      <c r="ES32" s="133"/>
      <c r="ET32" s="133"/>
      <c r="EU32" s="133"/>
      <c r="EV32" s="133"/>
      <c r="EW32" s="133"/>
      <c r="EX32" s="133"/>
      <c r="EY32" s="134"/>
    </row>
    <row r="33" spans="1:155" s="5" customFormat="1" ht="16.5" customHeight="1">
      <c r="A33" s="169" t="s">
        <v>80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1"/>
      <c r="AN33" s="145" t="s">
        <v>3</v>
      </c>
      <c r="AO33" s="146"/>
      <c r="AP33" s="146"/>
      <c r="AQ33" s="146"/>
      <c r="AR33" s="146"/>
      <c r="AS33" s="146"/>
      <c r="AT33" s="146"/>
      <c r="AU33" s="147"/>
      <c r="AV33" s="148" t="s">
        <v>77</v>
      </c>
      <c r="AW33" s="149"/>
      <c r="AX33" s="149"/>
      <c r="AY33" s="149"/>
      <c r="AZ33" s="149"/>
      <c r="BA33" s="150"/>
      <c r="BB33" s="132"/>
      <c r="BC33" s="133"/>
      <c r="BD33" s="133"/>
      <c r="BE33" s="133"/>
      <c r="BF33" s="133"/>
      <c r="BG33" s="133"/>
      <c r="BH33" s="133"/>
      <c r="BI33" s="133"/>
      <c r="BJ33" s="134"/>
      <c r="BK33" s="132"/>
      <c r="BL33" s="133"/>
      <c r="BM33" s="133"/>
      <c r="BN33" s="133"/>
      <c r="BO33" s="133"/>
      <c r="BP33" s="133"/>
      <c r="BQ33" s="133"/>
      <c r="BR33" s="133"/>
      <c r="BS33" s="134"/>
      <c r="BT33" s="142"/>
      <c r="BU33" s="143"/>
      <c r="BV33" s="143"/>
      <c r="BW33" s="143"/>
      <c r="BX33" s="143"/>
      <c r="BY33" s="143"/>
      <c r="BZ33" s="144"/>
      <c r="CA33" s="132"/>
      <c r="CB33" s="133"/>
      <c r="CC33" s="133"/>
      <c r="CD33" s="133"/>
      <c r="CE33" s="133"/>
      <c r="CF33" s="133"/>
      <c r="CG33" s="134"/>
      <c r="CH33" s="142"/>
      <c r="CI33" s="143"/>
      <c r="CJ33" s="143"/>
      <c r="CK33" s="143"/>
      <c r="CL33" s="143"/>
      <c r="CM33" s="143"/>
      <c r="CN33" s="144"/>
      <c r="CO33" s="142"/>
      <c r="CP33" s="143"/>
      <c r="CQ33" s="143"/>
      <c r="CR33" s="143"/>
      <c r="CS33" s="143"/>
      <c r="CT33" s="143"/>
      <c r="CU33" s="144"/>
      <c r="CV33" s="132"/>
      <c r="CW33" s="133"/>
      <c r="CX33" s="133"/>
      <c r="CY33" s="133"/>
      <c r="CZ33" s="133"/>
      <c r="DA33" s="133"/>
      <c r="DB33" s="133"/>
      <c r="DC33" s="133"/>
      <c r="DD33" s="134"/>
      <c r="DE33" s="132"/>
      <c r="DF33" s="133"/>
      <c r="DG33" s="133"/>
      <c r="DH33" s="133"/>
      <c r="DI33" s="133"/>
      <c r="DJ33" s="133"/>
      <c r="DK33" s="133"/>
      <c r="DL33" s="133"/>
      <c r="DM33" s="134"/>
      <c r="DN33" s="132"/>
      <c r="DO33" s="133"/>
      <c r="DP33" s="133"/>
      <c r="DQ33" s="133"/>
      <c r="DR33" s="133"/>
      <c r="DS33" s="133"/>
      <c r="DT33" s="134"/>
      <c r="DU33" s="132"/>
      <c r="DV33" s="133"/>
      <c r="DW33" s="133"/>
      <c r="DX33" s="133"/>
      <c r="DY33" s="133"/>
      <c r="DZ33" s="133"/>
      <c r="EA33" s="134"/>
      <c r="EB33" s="132"/>
      <c r="EC33" s="133"/>
      <c r="ED33" s="133"/>
      <c r="EE33" s="133"/>
      <c r="EF33" s="133"/>
      <c r="EG33" s="133"/>
      <c r="EH33" s="134"/>
      <c r="EI33" s="132"/>
      <c r="EJ33" s="133"/>
      <c r="EK33" s="133"/>
      <c r="EL33" s="133"/>
      <c r="EM33" s="133"/>
      <c r="EN33" s="133"/>
      <c r="EO33" s="134"/>
      <c r="EP33" s="132"/>
      <c r="EQ33" s="133"/>
      <c r="ER33" s="133"/>
      <c r="ES33" s="133"/>
      <c r="ET33" s="133"/>
      <c r="EU33" s="133"/>
      <c r="EV33" s="133"/>
      <c r="EW33" s="133"/>
      <c r="EX33" s="133"/>
      <c r="EY33" s="134"/>
    </row>
    <row r="34" spans="1:155" s="5" customFormat="1" ht="16.5" customHeight="1">
      <c r="A34" s="169" t="s">
        <v>34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1"/>
      <c r="AN34" s="145" t="s">
        <v>3</v>
      </c>
      <c r="AO34" s="146"/>
      <c r="AP34" s="146"/>
      <c r="AQ34" s="146"/>
      <c r="AR34" s="146"/>
      <c r="AS34" s="146"/>
      <c r="AT34" s="146"/>
      <c r="AU34" s="147"/>
      <c r="AV34" s="148" t="s">
        <v>78</v>
      </c>
      <c r="AW34" s="149"/>
      <c r="AX34" s="149"/>
      <c r="AY34" s="149"/>
      <c r="AZ34" s="149"/>
      <c r="BA34" s="150"/>
      <c r="BB34" s="151">
        <f>'25 сч.сент.-дек.18'!O13/1000</f>
        <v>1777.21717</v>
      </c>
      <c r="BC34" s="152"/>
      <c r="BD34" s="152"/>
      <c r="BE34" s="152"/>
      <c r="BF34" s="152"/>
      <c r="BG34" s="152"/>
      <c r="BH34" s="152"/>
      <c r="BI34" s="152"/>
      <c r="BJ34" s="153"/>
      <c r="BK34" s="142">
        <f>BB34</f>
        <v>1777.21717</v>
      </c>
      <c r="BL34" s="143"/>
      <c r="BM34" s="143"/>
      <c r="BN34" s="143"/>
      <c r="BO34" s="143"/>
      <c r="BP34" s="143"/>
      <c r="BQ34" s="143"/>
      <c r="BR34" s="143"/>
      <c r="BS34" s="144"/>
      <c r="BT34" s="151">
        <v>172.286</v>
      </c>
      <c r="BU34" s="152"/>
      <c r="BV34" s="152"/>
      <c r="BW34" s="152"/>
      <c r="BX34" s="152"/>
      <c r="BY34" s="152"/>
      <c r="BZ34" s="153"/>
      <c r="CA34" s="132"/>
      <c r="CB34" s="133"/>
      <c r="CC34" s="133"/>
      <c r="CD34" s="133"/>
      <c r="CE34" s="133"/>
      <c r="CF34" s="133"/>
      <c r="CG34" s="134"/>
      <c r="CH34" s="142">
        <f>BT34+CA34</f>
        <v>172.286</v>
      </c>
      <c r="CI34" s="143"/>
      <c r="CJ34" s="143"/>
      <c r="CK34" s="143"/>
      <c r="CL34" s="143"/>
      <c r="CM34" s="143"/>
      <c r="CN34" s="144"/>
      <c r="CO34" s="142">
        <f aca="true" t="shared" si="0" ref="CO34:CO39">BK34-CH34</f>
        <v>1604.9311699999998</v>
      </c>
      <c r="CP34" s="143"/>
      <c r="CQ34" s="143"/>
      <c r="CR34" s="143"/>
      <c r="CS34" s="143"/>
      <c r="CT34" s="143"/>
      <c r="CU34" s="144"/>
      <c r="CV34" s="132"/>
      <c r="CW34" s="133"/>
      <c r="CX34" s="133"/>
      <c r="CY34" s="133"/>
      <c r="CZ34" s="133"/>
      <c r="DA34" s="133"/>
      <c r="DB34" s="133"/>
      <c r="DC34" s="133"/>
      <c r="DD34" s="134"/>
      <c r="DE34" s="132"/>
      <c r="DF34" s="133"/>
      <c r="DG34" s="133"/>
      <c r="DH34" s="133"/>
      <c r="DI34" s="133"/>
      <c r="DJ34" s="133"/>
      <c r="DK34" s="133"/>
      <c r="DL34" s="133"/>
      <c r="DM34" s="134"/>
      <c r="DN34" s="132"/>
      <c r="DO34" s="133"/>
      <c r="DP34" s="133"/>
      <c r="DQ34" s="133"/>
      <c r="DR34" s="133"/>
      <c r="DS34" s="133"/>
      <c r="DT34" s="134"/>
      <c r="DU34" s="132"/>
      <c r="DV34" s="133"/>
      <c r="DW34" s="133"/>
      <c r="DX34" s="133"/>
      <c r="DY34" s="133"/>
      <c r="DZ34" s="133"/>
      <c r="EA34" s="134"/>
      <c r="EB34" s="132"/>
      <c r="EC34" s="133"/>
      <c r="ED34" s="133"/>
      <c r="EE34" s="133"/>
      <c r="EF34" s="133"/>
      <c r="EG34" s="133"/>
      <c r="EH34" s="134"/>
      <c r="EI34" s="132"/>
      <c r="EJ34" s="133"/>
      <c r="EK34" s="133"/>
      <c r="EL34" s="133"/>
      <c r="EM34" s="133"/>
      <c r="EN34" s="133"/>
      <c r="EO34" s="134"/>
      <c r="EP34" s="132"/>
      <c r="EQ34" s="133"/>
      <c r="ER34" s="133"/>
      <c r="ES34" s="133"/>
      <c r="ET34" s="133"/>
      <c r="EU34" s="133"/>
      <c r="EV34" s="133"/>
      <c r="EW34" s="133"/>
      <c r="EX34" s="133"/>
      <c r="EY34" s="134"/>
    </row>
    <row r="35" spans="1:155" s="5" customFormat="1" ht="8.25">
      <c r="A35" s="154" t="s">
        <v>21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6"/>
      <c r="AN35" s="145" t="s">
        <v>3</v>
      </c>
      <c r="AO35" s="146"/>
      <c r="AP35" s="146"/>
      <c r="AQ35" s="146"/>
      <c r="AR35" s="146"/>
      <c r="AS35" s="146"/>
      <c r="AT35" s="146"/>
      <c r="AU35" s="147"/>
      <c r="AV35" s="148" t="s">
        <v>7</v>
      </c>
      <c r="AW35" s="149"/>
      <c r="AX35" s="149"/>
      <c r="AY35" s="149"/>
      <c r="AZ35" s="149"/>
      <c r="BA35" s="150"/>
      <c r="BB35" s="151">
        <f>BB36+BB37+BB38</f>
        <v>3912.16</v>
      </c>
      <c r="BC35" s="152"/>
      <c r="BD35" s="152"/>
      <c r="BE35" s="152"/>
      <c r="BF35" s="152"/>
      <c r="BG35" s="152"/>
      <c r="BH35" s="152"/>
      <c r="BI35" s="152"/>
      <c r="BJ35" s="153"/>
      <c r="BK35" s="142">
        <f>BB35</f>
        <v>3912.16</v>
      </c>
      <c r="BL35" s="143"/>
      <c r="BM35" s="143"/>
      <c r="BN35" s="143"/>
      <c r="BO35" s="143"/>
      <c r="BP35" s="143"/>
      <c r="BQ35" s="143"/>
      <c r="BR35" s="143"/>
      <c r="BS35" s="144"/>
      <c r="BT35" s="151">
        <f>BT36+BT37+BT38</f>
        <v>473.1631</v>
      </c>
      <c r="BU35" s="152"/>
      <c r="BV35" s="152"/>
      <c r="BW35" s="152"/>
      <c r="BX35" s="152"/>
      <c r="BY35" s="152"/>
      <c r="BZ35" s="153"/>
      <c r="CA35" s="132"/>
      <c r="CB35" s="133"/>
      <c r="CC35" s="133"/>
      <c r="CD35" s="133"/>
      <c r="CE35" s="133"/>
      <c r="CF35" s="133"/>
      <c r="CG35" s="134"/>
      <c r="CH35" s="142">
        <f>BT35+CA35</f>
        <v>473.1631</v>
      </c>
      <c r="CI35" s="143"/>
      <c r="CJ35" s="143"/>
      <c r="CK35" s="143"/>
      <c r="CL35" s="143"/>
      <c r="CM35" s="143"/>
      <c r="CN35" s="144"/>
      <c r="CO35" s="142">
        <f t="shared" si="0"/>
        <v>3438.9969</v>
      </c>
      <c r="CP35" s="143"/>
      <c r="CQ35" s="143"/>
      <c r="CR35" s="143"/>
      <c r="CS35" s="143"/>
      <c r="CT35" s="143"/>
      <c r="CU35" s="144"/>
      <c r="CV35" s="132"/>
      <c r="CW35" s="133"/>
      <c r="CX35" s="133"/>
      <c r="CY35" s="133"/>
      <c r="CZ35" s="133"/>
      <c r="DA35" s="133"/>
      <c r="DB35" s="133"/>
      <c r="DC35" s="133"/>
      <c r="DD35" s="134"/>
      <c r="DE35" s="132"/>
      <c r="DF35" s="133"/>
      <c r="DG35" s="133"/>
      <c r="DH35" s="133"/>
      <c r="DI35" s="133"/>
      <c r="DJ35" s="133"/>
      <c r="DK35" s="133"/>
      <c r="DL35" s="133"/>
      <c r="DM35" s="134"/>
      <c r="DN35" s="132"/>
      <c r="DO35" s="133"/>
      <c r="DP35" s="133"/>
      <c r="DQ35" s="133"/>
      <c r="DR35" s="133"/>
      <c r="DS35" s="133"/>
      <c r="DT35" s="134"/>
      <c r="DU35" s="132"/>
      <c r="DV35" s="133"/>
      <c r="DW35" s="133"/>
      <c r="DX35" s="133"/>
      <c r="DY35" s="133"/>
      <c r="DZ35" s="133"/>
      <c r="EA35" s="134"/>
      <c r="EB35" s="132"/>
      <c r="EC35" s="133"/>
      <c r="ED35" s="133"/>
      <c r="EE35" s="133"/>
      <c r="EF35" s="133"/>
      <c r="EG35" s="133"/>
      <c r="EH35" s="134"/>
      <c r="EI35" s="132"/>
      <c r="EJ35" s="133"/>
      <c r="EK35" s="133"/>
      <c r="EL35" s="133"/>
      <c r="EM35" s="133"/>
      <c r="EN35" s="133"/>
      <c r="EO35" s="134"/>
      <c r="EP35" s="132"/>
      <c r="EQ35" s="133"/>
      <c r="ER35" s="133"/>
      <c r="ES35" s="133"/>
      <c r="ET35" s="133"/>
      <c r="EU35" s="133"/>
      <c r="EV35" s="133"/>
      <c r="EW35" s="133"/>
      <c r="EX35" s="133"/>
      <c r="EY35" s="134"/>
    </row>
    <row r="36" spans="1:155" s="5" customFormat="1" ht="8.25">
      <c r="A36" s="166" t="s">
        <v>23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8"/>
      <c r="AN36" s="145" t="s">
        <v>3</v>
      </c>
      <c r="AO36" s="146"/>
      <c r="AP36" s="146"/>
      <c r="AQ36" s="146"/>
      <c r="AR36" s="146"/>
      <c r="AS36" s="146"/>
      <c r="AT36" s="146"/>
      <c r="AU36" s="147"/>
      <c r="AV36" s="148"/>
      <c r="AW36" s="149"/>
      <c r="AX36" s="149"/>
      <c r="AY36" s="149"/>
      <c r="AZ36" s="149"/>
      <c r="BA36" s="150"/>
      <c r="BB36" s="151">
        <v>557.714</v>
      </c>
      <c r="BC36" s="152"/>
      <c r="BD36" s="152"/>
      <c r="BE36" s="152"/>
      <c r="BF36" s="152"/>
      <c r="BG36" s="152"/>
      <c r="BH36" s="152"/>
      <c r="BI36" s="152"/>
      <c r="BJ36" s="153"/>
      <c r="BK36" s="142">
        <f>BB36</f>
        <v>557.714</v>
      </c>
      <c r="BL36" s="143"/>
      <c r="BM36" s="143"/>
      <c r="BN36" s="143"/>
      <c r="BO36" s="143"/>
      <c r="BP36" s="143"/>
      <c r="BQ36" s="143"/>
      <c r="BR36" s="143"/>
      <c r="BS36" s="144"/>
      <c r="BT36" s="151">
        <v>58.3021</v>
      </c>
      <c r="BU36" s="152"/>
      <c r="BV36" s="152"/>
      <c r="BW36" s="152"/>
      <c r="BX36" s="152"/>
      <c r="BY36" s="152"/>
      <c r="BZ36" s="153"/>
      <c r="CA36" s="132"/>
      <c r="CB36" s="133"/>
      <c r="CC36" s="133"/>
      <c r="CD36" s="133"/>
      <c r="CE36" s="133"/>
      <c r="CF36" s="133"/>
      <c r="CG36" s="134"/>
      <c r="CH36" s="142">
        <f>BT36+CA36</f>
        <v>58.3021</v>
      </c>
      <c r="CI36" s="143"/>
      <c r="CJ36" s="143"/>
      <c r="CK36" s="143"/>
      <c r="CL36" s="143"/>
      <c r="CM36" s="143"/>
      <c r="CN36" s="144"/>
      <c r="CO36" s="142">
        <f t="shared" si="0"/>
        <v>499.41190000000006</v>
      </c>
      <c r="CP36" s="143"/>
      <c r="CQ36" s="143"/>
      <c r="CR36" s="143"/>
      <c r="CS36" s="143"/>
      <c r="CT36" s="143"/>
      <c r="CU36" s="144"/>
      <c r="CV36" s="132"/>
      <c r="CW36" s="133"/>
      <c r="CX36" s="133"/>
      <c r="CY36" s="133"/>
      <c r="CZ36" s="133"/>
      <c r="DA36" s="133"/>
      <c r="DB36" s="133"/>
      <c r="DC36" s="133"/>
      <c r="DD36" s="134"/>
      <c r="DE36" s="132"/>
      <c r="DF36" s="133"/>
      <c r="DG36" s="133"/>
      <c r="DH36" s="133"/>
      <c r="DI36" s="133"/>
      <c r="DJ36" s="133"/>
      <c r="DK36" s="133"/>
      <c r="DL36" s="133"/>
      <c r="DM36" s="134"/>
      <c r="DN36" s="132"/>
      <c r="DO36" s="133"/>
      <c r="DP36" s="133"/>
      <c r="DQ36" s="133"/>
      <c r="DR36" s="133"/>
      <c r="DS36" s="133"/>
      <c r="DT36" s="134"/>
      <c r="DU36" s="132"/>
      <c r="DV36" s="133"/>
      <c r="DW36" s="133"/>
      <c r="DX36" s="133"/>
      <c r="DY36" s="133"/>
      <c r="DZ36" s="133"/>
      <c r="EA36" s="134"/>
      <c r="EB36" s="132"/>
      <c r="EC36" s="133"/>
      <c r="ED36" s="133"/>
      <c r="EE36" s="133"/>
      <c r="EF36" s="133"/>
      <c r="EG36" s="133"/>
      <c r="EH36" s="134"/>
      <c r="EI36" s="132"/>
      <c r="EJ36" s="133"/>
      <c r="EK36" s="133"/>
      <c r="EL36" s="133"/>
      <c r="EM36" s="133"/>
      <c r="EN36" s="133"/>
      <c r="EO36" s="134"/>
      <c r="EP36" s="132"/>
      <c r="EQ36" s="133"/>
      <c r="ER36" s="133"/>
      <c r="ES36" s="133"/>
      <c r="ET36" s="133"/>
      <c r="EU36" s="133"/>
      <c r="EV36" s="133"/>
      <c r="EW36" s="133"/>
      <c r="EX36" s="133"/>
      <c r="EY36" s="134"/>
    </row>
    <row r="37" spans="1:155" s="5" customFormat="1" ht="8.25">
      <c r="A37" s="166" t="s">
        <v>83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8"/>
      <c r="AN37" s="145" t="s">
        <v>3</v>
      </c>
      <c r="AO37" s="146"/>
      <c r="AP37" s="146"/>
      <c r="AQ37" s="146"/>
      <c r="AR37" s="146"/>
      <c r="AS37" s="146"/>
      <c r="AT37" s="146"/>
      <c r="AU37" s="147"/>
      <c r="AV37" s="148"/>
      <c r="AW37" s="149"/>
      <c r="AX37" s="149"/>
      <c r="AY37" s="149"/>
      <c r="AZ37" s="149"/>
      <c r="BA37" s="150"/>
      <c r="BB37" s="151">
        <v>290.25</v>
      </c>
      <c r="BC37" s="152"/>
      <c r="BD37" s="152"/>
      <c r="BE37" s="152"/>
      <c r="BF37" s="152"/>
      <c r="BG37" s="152"/>
      <c r="BH37" s="152"/>
      <c r="BI37" s="152"/>
      <c r="BJ37" s="153"/>
      <c r="BK37" s="142">
        <f>BB37</f>
        <v>290.25</v>
      </c>
      <c r="BL37" s="143"/>
      <c r="BM37" s="143"/>
      <c r="BN37" s="143"/>
      <c r="BO37" s="143"/>
      <c r="BP37" s="143"/>
      <c r="BQ37" s="143"/>
      <c r="BR37" s="143"/>
      <c r="BS37" s="144"/>
      <c r="BT37" s="151">
        <v>135.335</v>
      </c>
      <c r="BU37" s="152"/>
      <c r="BV37" s="152"/>
      <c r="BW37" s="152"/>
      <c r="BX37" s="152"/>
      <c r="BY37" s="152"/>
      <c r="BZ37" s="153"/>
      <c r="CA37" s="132"/>
      <c r="CB37" s="133"/>
      <c r="CC37" s="133"/>
      <c r="CD37" s="133"/>
      <c r="CE37" s="133"/>
      <c r="CF37" s="133"/>
      <c r="CG37" s="134"/>
      <c r="CH37" s="142">
        <f>BT37+CA37</f>
        <v>135.335</v>
      </c>
      <c r="CI37" s="143"/>
      <c r="CJ37" s="143"/>
      <c r="CK37" s="143"/>
      <c r="CL37" s="143"/>
      <c r="CM37" s="143"/>
      <c r="CN37" s="144"/>
      <c r="CO37" s="142">
        <f t="shared" si="0"/>
        <v>154.915</v>
      </c>
      <c r="CP37" s="143"/>
      <c r="CQ37" s="143"/>
      <c r="CR37" s="143"/>
      <c r="CS37" s="143"/>
      <c r="CT37" s="143"/>
      <c r="CU37" s="144"/>
      <c r="CV37" s="132"/>
      <c r="CW37" s="133"/>
      <c r="CX37" s="133"/>
      <c r="CY37" s="133"/>
      <c r="CZ37" s="133"/>
      <c r="DA37" s="133"/>
      <c r="DB37" s="133"/>
      <c r="DC37" s="133"/>
      <c r="DD37" s="134"/>
      <c r="DE37" s="132"/>
      <c r="DF37" s="133"/>
      <c r="DG37" s="133"/>
      <c r="DH37" s="133"/>
      <c r="DI37" s="133"/>
      <c r="DJ37" s="133"/>
      <c r="DK37" s="133"/>
      <c r="DL37" s="133"/>
      <c r="DM37" s="134"/>
      <c r="DN37" s="132"/>
      <c r="DO37" s="133"/>
      <c r="DP37" s="133"/>
      <c r="DQ37" s="133"/>
      <c r="DR37" s="133"/>
      <c r="DS37" s="133"/>
      <c r="DT37" s="134"/>
      <c r="DU37" s="132"/>
      <c r="DV37" s="133"/>
      <c r="DW37" s="133"/>
      <c r="DX37" s="133"/>
      <c r="DY37" s="133"/>
      <c r="DZ37" s="133"/>
      <c r="EA37" s="134"/>
      <c r="EB37" s="132"/>
      <c r="EC37" s="133"/>
      <c r="ED37" s="133"/>
      <c r="EE37" s="133"/>
      <c r="EF37" s="133"/>
      <c r="EG37" s="133"/>
      <c r="EH37" s="134"/>
      <c r="EI37" s="132"/>
      <c r="EJ37" s="133"/>
      <c r="EK37" s="133"/>
      <c r="EL37" s="133"/>
      <c r="EM37" s="133"/>
      <c r="EN37" s="133"/>
      <c r="EO37" s="134"/>
      <c r="EP37" s="132"/>
      <c r="EQ37" s="133"/>
      <c r="ER37" s="133"/>
      <c r="ES37" s="133"/>
      <c r="ET37" s="133"/>
      <c r="EU37" s="133"/>
      <c r="EV37" s="133"/>
      <c r="EW37" s="133"/>
      <c r="EX37" s="133"/>
      <c r="EY37" s="134"/>
    </row>
    <row r="38" spans="1:155" s="5" customFormat="1" ht="8.25">
      <c r="A38" s="166" t="s">
        <v>81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8"/>
      <c r="AN38" s="145" t="s">
        <v>3</v>
      </c>
      <c r="AO38" s="146"/>
      <c r="AP38" s="146"/>
      <c r="AQ38" s="146"/>
      <c r="AR38" s="146"/>
      <c r="AS38" s="146"/>
      <c r="AT38" s="146"/>
      <c r="AU38" s="147"/>
      <c r="AV38" s="148"/>
      <c r="AW38" s="149"/>
      <c r="AX38" s="149"/>
      <c r="AY38" s="149"/>
      <c r="AZ38" s="149"/>
      <c r="BA38" s="150"/>
      <c r="BB38" s="151">
        <v>3064.196</v>
      </c>
      <c r="BC38" s="152"/>
      <c r="BD38" s="152"/>
      <c r="BE38" s="152"/>
      <c r="BF38" s="152"/>
      <c r="BG38" s="152"/>
      <c r="BH38" s="152"/>
      <c r="BI38" s="152"/>
      <c r="BJ38" s="153"/>
      <c r="BK38" s="142">
        <f>BB38</f>
        <v>3064.196</v>
      </c>
      <c r="BL38" s="143"/>
      <c r="BM38" s="143"/>
      <c r="BN38" s="143"/>
      <c r="BO38" s="143"/>
      <c r="BP38" s="143"/>
      <c r="BQ38" s="143"/>
      <c r="BR38" s="143"/>
      <c r="BS38" s="144"/>
      <c r="BT38" s="151">
        <v>279.526</v>
      </c>
      <c r="BU38" s="152"/>
      <c r="BV38" s="152"/>
      <c r="BW38" s="152"/>
      <c r="BX38" s="152"/>
      <c r="BY38" s="152"/>
      <c r="BZ38" s="153"/>
      <c r="CA38" s="132"/>
      <c r="CB38" s="133"/>
      <c r="CC38" s="133"/>
      <c r="CD38" s="133"/>
      <c r="CE38" s="133"/>
      <c r="CF38" s="133"/>
      <c r="CG38" s="134"/>
      <c r="CH38" s="142">
        <f>BT38+CA38</f>
        <v>279.526</v>
      </c>
      <c r="CI38" s="143"/>
      <c r="CJ38" s="143"/>
      <c r="CK38" s="143"/>
      <c r="CL38" s="143"/>
      <c r="CM38" s="143"/>
      <c r="CN38" s="144"/>
      <c r="CO38" s="142">
        <f t="shared" si="0"/>
        <v>2784.67</v>
      </c>
      <c r="CP38" s="143"/>
      <c r="CQ38" s="143"/>
      <c r="CR38" s="143"/>
      <c r="CS38" s="143"/>
      <c r="CT38" s="143"/>
      <c r="CU38" s="144"/>
      <c r="CV38" s="132"/>
      <c r="CW38" s="133"/>
      <c r="CX38" s="133"/>
      <c r="CY38" s="133"/>
      <c r="CZ38" s="133"/>
      <c r="DA38" s="133"/>
      <c r="DB38" s="133"/>
      <c r="DC38" s="133"/>
      <c r="DD38" s="134"/>
      <c r="DE38" s="132"/>
      <c r="DF38" s="133"/>
      <c r="DG38" s="133"/>
      <c r="DH38" s="133"/>
      <c r="DI38" s="133"/>
      <c r="DJ38" s="133"/>
      <c r="DK38" s="133"/>
      <c r="DL38" s="133"/>
      <c r="DM38" s="134"/>
      <c r="DN38" s="132"/>
      <c r="DO38" s="133"/>
      <c r="DP38" s="133"/>
      <c r="DQ38" s="133"/>
      <c r="DR38" s="133"/>
      <c r="DS38" s="133"/>
      <c r="DT38" s="134"/>
      <c r="DU38" s="132"/>
      <c r="DV38" s="133"/>
      <c r="DW38" s="133"/>
      <c r="DX38" s="133"/>
      <c r="DY38" s="133"/>
      <c r="DZ38" s="133"/>
      <c r="EA38" s="134"/>
      <c r="EB38" s="132"/>
      <c r="EC38" s="133"/>
      <c r="ED38" s="133"/>
      <c r="EE38" s="133"/>
      <c r="EF38" s="133"/>
      <c r="EG38" s="133"/>
      <c r="EH38" s="134"/>
      <c r="EI38" s="132"/>
      <c r="EJ38" s="133"/>
      <c r="EK38" s="133"/>
      <c r="EL38" s="133"/>
      <c r="EM38" s="133"/>
      <c r="EN38" s="133"/>
      <c r="EO38" s="134"/>
      <c r="EP38" s="132"/>
      <c r="EQ38" s="133"/>
      <c r="ER38" s="133"/>
      <c r="ES38" s="133"/>
      <c r="ET38" s="133"/>
      <c r="EU38" s="133"/>
      <c r="EV38" s="133"/>
      <c r="EW38" s="133"/>
      <c r="EX38" s="133"/>
      <c r="EY38" s="134"/>
    </row>
    <row r="39" spans="1:155" s="5" customFormat="1" ht="16.5" customHeight="1">
      <c r="A39" s="163" t="s">
        <v>82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145" t="s">
        <v>22</v>
      </c>
      <c r="AO39" s="146"/>
      <c r="AP39" s="146"/>
      <c r="AQ39" s="146"/>
      <c r="AR39" s="146"/>
      <c r="AS39" s="146"/>
      <c r="AT39" s="146"/>
      <c r="AU39" s="147"/>
      <c r="AV39" s="148"/>
      <c r="AW39" s="149"/>
      <c r="AX39" s="149"/>
      <c r="AY39" s="149"/>
      <c r="AZ39" s="149"/>
      <c r="BA39" s="150"/>
      <c r="BB39" s="151">
        <f>BB41+BB42</f>
        <v>108.75</v>
      </c>
      <c r="BC39" s="152"/>
      <c r="BD39" s="152"/>
      <c r="BE39" s="152"/>
      <c r="BF39" s="152"/>
      <c r="BG39" s="152"/>
      <c r="BH39" s="152"/>
      <c r="BI39" s="152"/>
      <c r="BJ39" s="153"/>
      <c r="BK39" s="142">
        <f>BK41+BK42</f>
        <v>108.75</v>
      </c>
      <c r="BL39" s="143"/>
      <c r="BM39" s="143"/>
      <c r="BN39" s="143"/>
      <c r="BO39" s="143"/>
      <c r="BP39" s="143"/>
      <c r="BQ39" s="143"/>
      <c r="BR39" s="143"/>
      <c r="BS39" s="144"/>
      <c r="BT39" s="151">
        <f>BT41+BT42</f>
        <v>7</v>
      </c>
      <c r="BU39" s="152"/>
      <c r="BV39" s="152"/>
      <c r="BW39" s="152"/>
      <c r="BX39" s="152"/>
      <c r="BY39" s="152"/>
      <c r="BZ39" s="153"/>
      <c r="CA39" s="132"/>
      <c r="CB39" s="133"/>
      <c r="CC39" s="133"/>
      <c r="CD39" s="133"/>
      <c r="CE39" s="133"/>
      <c r="CF39" s="133"/>
      <c r="CG39" s="134"/>
      <c r="CH39" s="142">
        <f>BT39</f>
        <v>7</v>
      </c>
      <c r="CI39" s="143"/>
      <c r="CJ39" s="143"/>
      <c r="CK39" s="143"/>
      <c r="CL39" s="143"/>
      <c r="CM39" s="143"/>
      <c r="CN39" s="144"/>
      <c r="CO39" s="142">
        <f t="shared" si="0"/>
        <v>101.75</v>
      </c>
      <c r="CP39" s="143"/>
      <c r="CQ39" s="143"/>
      <c r="CR39" s="143"/>
      <c r="CS39" s="143"/>
      <c r="CT39" s="143"/>
      <c r="CU39" s="144"/>
      <c r="CV39" s="132"/>
      <c r="CW39" s="133"/>
      <c r="CX39" s="133"/>
      <c r="CY39" s="133"/>
      <c r="CZ39" s="133"/>
      <c r="DA39" s="133"/>
      <c r="DB39" s="133"/>
      <c r="DC39" s="133"/>
      <c r="DD39" s="134"/>
      <c r="DE39" s="132"/>
      <c r="DF39" s="133"/>
      <c r="DG39" s="133"/>
      <c r="DH39" s="133"/>
      <c r="DI39" s="133"/>
      <c r="DJ39" s="133"/>
      <c r="DK39" s="133"/>
      <c r="DL39" s="133"/>
      <c r="DM39" s="134"/>
      <c r="DN39" s="132"/>
      <c r="DO39" s="133"/>
      <c r="DP39" s="133"/>
      <c r="DQ39" s="133"/>
      <c r="DR39" s="133"/>
      <c r="DS39" s="133"/>
      <c r="DT39" s="134"/>
      <c r="DU39" s="132"/>
      <c r="DV39" s="133"/>
      <c r="DW39" s="133"/>
      <c r="DX39" s="133"/>
      <c r="DY39" s="133"/>
      <c r="DZ39" s="133"/>
      <c r="EA39" s="134"/>
      <c r="EB39" s="132"/>
      <c r="EC39" s="133"/>
      <c r="ED39" s="133"/>
      <c r="EE39" s="133"/>
      <c r="EF39" s="133"/>
      <c r="EG39" s="133"/>
      <c r="EH39" s="134"/>
      <c r="EI39" s="132"/>
      <c r="EJ39" s="133"/>
      <c r="EK39" s="133"/>
      <c r="EL39" s="133"/>
      <c r="EM39" s="133"/>
      <c r="EN39" s="133"/>
      <c r="EO39" s="134"/>
      <c r="EP39" s="132"/>
      <c r="EQ39" s="133"/>
      <c r="ER39" s="133"/>
      <c r="ES39" s="133"/>
      <c r="ET39" s="133"/>
      <c r="EU39" s="133"/>
      <c r="EV39" s="133"/>
      <c r="EW39" s="133"/>
      <c r="EX39" s="133"/>
      <c r="EY39" s="134"/>
    </row>
    <row r="40" spans="1:155" s="5" customFormat="1" ht="8.25">
      <c r="A40" s="166" t="s">
        <v>23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8"/>
      <c r="AN40" s="145" t="s">
        <v>22</v>
      </c>
      <c r="AO40" s="146"/>
      <c r="AP40" s="146"/>
      <c r="AQ40" s="146"/>
      <c r="AR40" s="146"/>
      <c r="AS40" s="146"/>
      <c r="AT40" s="146"/>
      <c r="AU40" s="147"/>
      <c r="AV40" s="148"/>
      <c r="AW40" s="149"/>
      <c r="AX40" s="149"/>
      <c r="AY40" s="149"/>
      <c r="AZ40" s="149"/>
      <c r="BA40" s="150"/>
      <c r="BB40" s="200"/>
      <c r="BC40" s="201"/>
      <c r="BD40" s="201"/>
      <c r="BE40" s="201"/>
      <c r="BF40" s="201"/>
      <c r="BG40" s="201"/>
      <c r="BH40" s="201"/>
      <c r="BI40" s="201"/>
      <c r="BJ40" s="202"/>
      <c r="BK40" s="142"/>
      <c r="BL40" s="143"/>
      <c r="BM40" s="143"/>
      <c r="BN40" s="143"/>
      <c r="BO40" s="143"/>
      <c r="BP40" s="143"/>
      <c r="BQ40" s="143"/>
      <c r="BR40" s="143"/>
      <c r="BS40" s="144"/>
      <c r="BT40" s="142"/>
      <c r="BU40" s="143"/>
      <c r="BV40" s="143"/>
      <c r="BW40" s="143"/>
      <c r="BX40" s="143"/>
      <c r="BY40" s="143"/>
      <c r="BZ40" s="144"/>
      <c r="CA40" s="132"/>
      <c r="CB40" s="133"/>
      <c r="CC40" s="133"/>
      <c r="CD40" s="133"/>
      <c r="CE40" s="133"/>
      <c r="CF40" s="133"/>
      <c r="CG40" s="134"/>
      <c r="CH40" s="142"/>
      <c r="CI40" s="143"/>
      <c r="CJ40" s="143"/>
      <c r="CK40" s="143"/>
      <c r="CL40" s="143"/>
      <c r="CM40" s="143"/>
      <c r="CN40" s="144"/>
      <c r="CO40" s="142"/>
      <c r="CP40" s="143"/>
      <c r="CQ40" s="143"/>
      <c r="CR40" s="143"/>
      <c r="CS40" s="143"/>
      <c r="CT40" s="143"/>
      <c r="CU40" s="144"/>
      <c r="CV40" s="132"/>
      <c r="CW40" s="133"/>
      <c r="CX40" s="133"/>
      <c r="CY40" s="133"/>
      <c r="CZ40" s="133"/>
      <c r="DA40" s="133"/>
      <c r="DB40" s="133"/>
      <c r="DC40" s="133"/>
      <c r="DD40" s="134"/>
      <c r="DE40" s="132"/>
      <c r="DF40" s="133"/>
      <c r="DG40" s="133"/>
      <c r="DH40" s="133"/>
      <c r="DI40" s="133"/>
      <c r="DJ40" s="133"/>
      <c r="DK40" s="133"/>
      <c r="DL40" s="133"/>
      <c r="DM40" s="134"/>
      <c r="DN40" s="132"/>
      <c r="DO40" s="133"/>
      <c r="DP40" s="133"/>
      <c r="DQ40" s="133"/>
      <c r="DR40" s="133"/>
      <c r="DS40" s="133"/>
      <c r="DT40" s="134"/>
      <c r="DU40" s="132"/>
      <c r="DV40" s="133"/>
      <c r="DW40" s="133"/>
      <c r="DX40" s="133"/>
      <c r="DY40" s="133"/>
      <c r="DZ40" s="133"/>
      <c r="EA40" s="134"/>
      <c r="EB40" s="132"/>
      <c r="EC40" s="133"/>
      <c r="ED40" s="133"/>
      <c r="EE40" s="133"/>
      <c r="EF40" s="133"/>
      <c r="EG40" s="133"/>
      <c r="EH40" s="134"/>
      <c r="EI40" s="132"/>
      <c r="EJ40" s="133"/>
      <c r="EK40" s="133"/>
      <c r="EL40" s="133"/>
      <c r="EM40" s="133"/>
      <c r="EN40" s="133"/>
      <c r="EO40" s="134"/>
      <c r="EP40" s="132"/>
      <c r="EQ40" s="133"/>
      <c r="ER40" s="133"/>
      <c r="ES40" s="133"/>
      <c r="ET40" s="133"/>
      <c r="EU40" s="133"/>
      <c r="EV40" s="133"/>
      <c r="EW40" s="133"/>
      <c r="EX40" s="133"/>
      <c r="EY40" s="134"/>
    </row>
    <row r="41" spans="1:155" s="5" customFormat="1" ht="8.25">
      <c r="A41" s="166" t="s">
        <v>83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8"/>
      <c r="AN41" s="145" t="s">
        <v>22</v>
      </c>
      <c r="AO41" s="146"/>
      <c r="AP41" s="146"/>
      <c r="AQ41" s="146"/>
      <c r="AR41" s="146"/>
      <c r="AS41" s="146"/>
      <c r="AT41" s="146"/>
      <c r="AU41" s="147"/>
      <c r="AV41" s="148"/>
      <c r="AW41" s="149"/>
      <c r="AX41" s="149"/>
      <c r="AY41" s="149"/>
      <c r="AZ41" s="149"/>
      <c r="BA41" s="150"/>
      <c r="BB41" s="151">
        <v>27.5</v>
      </c>
      <c r="BC41" s="152"/>
      <c r="BD41" s="152"/>
      <c r="BE41" s="152"/>
      <c r="BF41" s="152"/>
      <c r="BG41" s="152"/>
      <c r="BH41" s="152"/>
      <c r="BI41" s="152"/>
      <c r="BJ41" s="153"/>
      <c r="BK41" s="142">
        <f aca="true" t="shared" si="1" ref="BK41:BK46">BB41</f>
        <v>27.5</v>
      </c>
      <c r="BL41" s="143"/>
      <c r="BM41" s="143"/>
      <c r="BN41" s="143"/>
      <c r="BO41" s="143"/>
      <c r="BP41" s="143"/>
      <c r="BQ41" s="143"/>
      <c r="BR41" s="143"/>
      <c r="BS41" s="144"/>
      <c r="BT41" s="151">
        <v>2</v>
      </c>
      <c r="BU41" s="152"/>
      <c r="BV41" s="152"/>
      <c r="BW41" s="152"/>
      <c r="BX41" s="152"/>
      <c r="BY41" s="152"/>
      <c r="BZ41" s="153"/>
      <c r="CA41" s="132"/>
      <c r="CB41" s="133"/>
      <c r="CC41" s="133"/>
      <c r="CD41" s="133"/>
      <c r="CE41" s="133"/>
      <c r="CF41" s="133"/>
      <c r="CG41" s="134"/>
      <c r="CH41" s="142">
        <f>BT41</f>
        <v>2</v>
      </c>
      <c r="CI41" s="143"/>
      <c r="CJ41" s="143"/>
      <c r="CK41" s="143"/>
      <c r="CL41" s="143"/>
      <c r="CM41" s="143"/>
      <c r="CN41" s="144"/>
      <c r="CO41" s="142">
        <f aca="true" t="shared" si="2" ref="CO41:CO46">BK41-CH41</f>
        <v>25.5</v>
      </c>
      <c r="CP41" s="143"/>
      <c r="CQ41" s="143"/>
      <c r="CR41" s="143"/>
      <c r="CS41" s="143"/>
      <c r="CT41" s="143"/>
      <c r="CU41" s="144"/>
      <c r="CV41" s="132"/>
      <c r="CW41" s="133"/>
      <c r="CX41" s="133"/>
      <c r="CY41" s="133"/>
      <c r="CZ41" s="133"/>
      <c r="DA41" s="133"/>
      <c r="DB41" s="133"/>
      <c r="DC41" s="133"/>
      <c r="DD41" s="134"/>
      <c r="DE41" s="132"/>
      <c r="DF41" s="133"/>
      <c r="DG41" s="133"/>
      <c r="DH41" s="133"/>
      <c r="DI41" s="133"/>
      <c r="DJ41" s="133"/>
      <c r="DK41" s="133"/>
      <c r="DL41" s="133"/>
      <c r="DM41" s="134"/>
      <c r="DN41" s="132"/>
      <c r="DO41" s="133"/>
      <c r="DP41" s="133"/>
      <c r="DQ41" s="133"/>
      <c r="DR41" s="133"/>
      <c r="DS41" s="133"/>
      <c r="DT41" s="134"/>
      <c r="DU41" s="132"/>
      <c r="DV41" s="133"/>
      <c r="DW41" s="133"/>
      <c r="DX41" s="133"/>
      <c r="DY41" s="133"/>
      <c r="DZ41" s="133"/>
      <c r="EA41" s="134"/>
      <c r="EB41" s="132"/>
      <c r="EC41" s="133"/>
      <c r="ED41" s="133"/>
      <c r="EE41" s="133"/>
      <c r="EF41" s="133"/>
      <c r="EG41" s="133"/>
      <c r="EH41" s="134"/>
      <c r="EI41" s="132"/>
      <c r="EJ41" s="133"/>
      <c r="EK41" s="133"/>
      <c r="EL41" s="133"/>
      <c r="EM41" s="133"/>
      <c r="EN41" s="133"/>
      <c r="EO41" s="134"/>
      <c r="EP41" s="132"/>
      <c r="EQ41" s="133"/>
      <c r="ER41" s="133"/>
      <c r="ES41" s="133"/>
      <c r="ET41" s="133"/>
      <c r="EU41" s="133"/>
      <c r="EV41" s="133"/>
      <c r="EW41" s="133"/>
      <c r="EX41" s="133"/>
      <c r="EY41" s="134"/>
    </row>
    <row r="42" spans="1:155" s="5" customFormat="1" ht="8.25">
      <c r="A42" s="166" t="s">
        <v>81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8"/>
      <c r="AN42" s="145" t="s">
        <v>22</v>
      </c>
      <c r="AO42" s="146"/>
      <c r="AP42" s="146"/>
      <c r="AQ42" s="146"/>
      <c r="AR42" s="146"/>
      <c r="AS42" s="146"/>
      <c r="AT42" s="146"/>
      <c r="AU42" s="147"/>
      <c r="AV42" s="148"/>
      <c r="AW42" s="149"/>
      <c r="AX42" s="149"/>
      <c r="AY42" s="149"/>
      <c r="AZ42" s="149"/>
      <c r="BA42" s="150"/>
      <c r="BB42" s="151">
        <v>81.25</v>
      </c>
      <c r="BC42" s="152"/>
      <c r="BD42" s="152"/>
      <c r="BE42" s="152"/>
      <c r="BF42" s="152"/>
      <c r="BG42" s="152"/>
      <c r="BH42" s="152"/>
      <c r="BI42" s="152"/>
      <c r="BJ42" s="153"/>
      <c r="BK42" s="142">
        <f t="shared" si="1"/>
        <v>81.25</v>
      </c>
      <c r="BL42" s="143"/>
      <c r="BM42" s="143"/>
      <c r="BN42" s="143"/>
      <c r="BO42" s="143"/>
      <c r="BP42" s="143"/>
      <c r="BQ42" s="143"/>
      <c r="BR42" s="143"/>
      <c r="BS42" s="144"/>
      <c r="BT42" s="151">
        <v>5</v>
      </c>
      <c r="BU42" s="152"/>
      <c r="BV42" s="152"/>
      <c r="BW42" s="152"/>
      <c r="BX42" s="152"/>
      <c r="BY42" s="152"/>
      <c r="BZ42" s="153"/>
      <c r="CA42" s="132"/>
      <c r="CB42" s="133"/>
      <c r="CC42" s="133"/>
      <c r="CD42" s="133"/>
      <c r="CE42" s="133"/>
      <c r="CF42" s="133"/>
      <c r="CG42" s="134"/>
      <c r="CH42" s="142">
        <f>BT42</f>
        <v>5</v>
      </c>
      <c r="CI42" s="143"/>
      <c r="CJ42" s="143"/>
      <c r="CK42" s="143"/>
      <c r="CL42" s="143"/>
      <c r="CM42" s="143"/>
      <c r="CN42" s="144"/>
      <c r="CO42" s="142">
        <f>BK42-CH42</f>
        <v>76.25</v>
      </c>
      <c r="CP42" s="143"/>
      <c r="CQ42" s="143"/>
      <c r="CR42" s="143"/>
      <c r="CS42" s="143"/>
      <c r="CT42" s="143"/>
      <c r="CU42" s="144"/>
      <c r="CV42" s="132"/>
      <c r="CW42" s="133"/>
      <c r="CX42" s="133"/>
      <c r="CY42" s="133"/>
      <c r="CZ42" s="133"/>
      <c r="DA42" s="133"/>
      <c r="DB42" s="133"/>
      <c r="DC42" s="133"/>
      <c r="DD42" s="134"/>
      <c r="DE42" s="132"/>
      <c r="DF42" s="133"/>
      <c r="DG42" s="133"/>
      <c r="DH42" s="133"/>
      <c r="DI42" s="133"/>
      <c r="DJ42" s="133"/>
      <c r="DK42" s="133"/>
      <c r="DL42" s="133"/>
      <c r="DM42" s="134"/>
      <c r="DN42" s="132"/>
      <c r="DO42" s="133"/>
      <c r="DP42" s="133"/>
      <c r="DQ42" s="133"/>
      <c r="DR42" s="133"/>
      <c r="DS42" s="133"/>
      <c r="DT42" s="134"/>
      <c r="DU42" s="132"/>
      <c r="DV42" s="133"/>
      <c r="DW42" s="133"/>
      <c r="DX42" s="133"/>
      <c r="DY42" s="133"/>
      <c r="DZ42" s="133"/>
      <c r="EA42" s="134"/>
      <c r="EB42" s="132"/>
      <c r="EC42" s="133"/>
      <c r="ED42" s="133"/>
      <c r="EE42" s="133"/>
      <c r="EF42" s="133"/>
      <c r="EG42" s="133"/>
      <c r="EH42" s="134"/>
      <c r="EI42" s="132"/>
      <c r="EJ42" s="133"/>
      <c r="EK42" s="133"/>
      <c r="EL42" s="133"/>
      <c r="EM42" s="133"/>
      <c r="EN42" s="133"/>
      <c r="EO42" s="134"/>
      <c r="EP42" s="132"/>
      <c r="EQ42" s="133"/>
      <c r="ER42" s="133"/>
      <c r="ES42" s="133"/>
      <c r="ET42" s="133"/>
      <c r="EU42" s="133"/>
      <c r="EV42" s="133"/>
      <c r="EW42" s="133"/>
      <c r="EX42" s="133"/>
      <c r="EY42" s="134"/>
    </row>
    <row r="43" spans="1:155" s="5" customFormat="1" ht="41.25" customHeight="1">
      <c r="A43" s="154" t="s">
        <v>117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6"/>
      <c r="AN43" s="145" t="s">
        <v>3</v>
      </c>
      <c r="AO43" s="146"/>
      <c r="AP43" s="146"/>
      <c r="AQ43" s="146"/>
      <c r="AR43" s="146"/>
      <c r="AS43" s="146"/>
      <c r="AT43" s="146"/>
      <c r="AU43" s="147"/>
      <c r="AV43" s="148" t="s">
        <v>24</v>
      </c>
      <c r="AW43" s="149"/>
      <c r="AX43" s="149"/>
      <c r="AY43" s="149"/>
      <c r="AZ43" s="149"/>
      <c r="BA43" s="150"/>
      <c r="BB43" s="151">
        <f>903.058+87.7+169.4</f>
        <v>1160.1580000000001</v>
      </c>
      <c r="BC43" s="152"/>
      <c r="BD43" s="152"/>
      <c r="BE43" s="152"/>
      <c r="BF43" s="152"/>
      <c r="BG43" s="152"/>
      <c r="BH43" s="152"/>
      <c r="BI43" s="152"/>
      <c r="BJ43" s="153"/>
      <c r="BK43" s="142">
        <f t="shared" si="1"/>
        <v>1160.1580000000001</v>
      </c>
      <c r="BL43" s="143"/>
      <c r="BM43" s="143"/>
      <c r="BN43" s="143"/>
      <c r="BO43" s="143"/>
      <c r="BP43" s="143"/>
      <c r="BQ43" s="143"/>
      <c r="BR43" s="143"/>
      <c r="BS43" s="144"/>
      <c r="BT43" s="151">
        <f>41.142+84.093+17.76</f>
        <v>142.995</v>
      </c>
      <c r="BU43" s="152"/>
      <c r="BV43" s="152"/>
      <c r="BW43" s="152"/>
      <c r="BX43" s="152"/>
      <c r="BY43" s="152"/>
      <c r="BZ43" s="153"/>
      <c r="CA43" s="132"/>
      <c r="CB43" s="133"/>
      <c r="CC43" s="133"/>
      <c r="CD43" s="133"/>
      <c r="CE43" s="133"/>
      <c r="CF43" s="133"/>
      <c r="CG43" s="134"/>
      <c r="CH43" s="142">
        <f>BT43+CA43</f>
        <v>142.995</v>
      </c>
      <c r="CI43" s="143"/>
      <c r="CJ43" s="143"/>
      <c r="CK43" s="143"/>
      <c r="CL43" s="143"/>
      <c r="CM43" s="143"/>
      <c r="CN43" s="144"/>
      <c r="CO43" s="142">
        <f t="shared" si="2"/>
        <v>1017.1630000000001</v>
      </c>
      <c r="CP43" s="143"/>
      <c r="CQ43" s="143"/>
      <c r="CR43" s="143"/>
      <c r="CS43" s="143"/>
      <c r="CT43" s="143"/>
      <c r="CU43" s="144"/>
      <c r="CV43" s="132"/>
      <c r="CW43" s="133"/>
      <c r="CX43" s="133"/>
      <c r="CY43" s="133"/>
      <c r="CZ43" s="133"/>
      <c r="DA43" s="133"/>
      <c r="DB43" s="133"/>
      <c r="DC43" s="133"/>
      <c r="DD43" s="134"/>
      <c r="DE43" s="132"/>
      <c r="DF43" s="133"/>
      <c r="DG43" s="133"/>
      <c r="DH43" s="133"/>
      <c r="DI43" s="133"/>
      <c r="DJ43" s="133"/>
      <c r="DK43" s="133"/>
      <c r="DL43" s="133"/>
      <c r="DM43" s="134"/>
      <c r="DN43" s="132"/>
      <c r="DO43" s="133"/>
      <c r="DP43" s="133"/>
      <c r="DQ43" s="133"/>
      <c r="DR43" s="133"/>
      <c r="DS43" s="133"/>
      <c r="DT43" s="134"/>
      <c r="DU43" s="132"/>
      <c r="DV43" s="133"/>
      <c r="DW43" s="133"/>
      <c r="DX43" s="133"/>
      <c r="DY43" s="133"/>
      <c r="DZ43" s="133"/>
      <c r="EA43" s="134"/>
      <c r="EB43" s="132"/>
      <c r="EC43" s="133"/>
      <c r="ED43" s="133"/>
      <c r="EE43" s="133"/>
      <c r="EF43" s="133"/>
      <c r="EG43" s="133"/>
      <c r="EH43" s="134"/>
      <c r="EI43" s="132"/>
      <c r="EJ43" s="133"/>
      <c r="EK43" s="133"/>
      <c r="EL43" s="133"/>
      <c r="EM43" s="133"/>
      <c r="EN43" s="133"/>
      <c r="EO43" s="134"/>
      <c r="EP43" s="132"/>
      <c r="EQ43" s="133"/>
      <c r="ER43" s="133"/>
      <c r="ES43" s="133"/>
      <c r="ET43" s="133"/>
      <c r="EU43" s="133"/>
      <c r="EV43" s="133"/>
      <c r="EW43" s="133"/>
      <c r="EX43" s="133"/>
      <c r="EY43" s="134"/>
    </row>
    <row r="44" spans="1:155" s="5" customFormat="1" ht="8.25">
      <c r="A44" s="154" t="s">
        <v>84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6"/>
      <c r="AN44" s="145" t="s">
        <v>3</v>
      </c>
      <c r="AO44" s="146"/>
      <c r="AP44" s="146"/>
      <c r="AQ44" s="146"/>
      <c r="AR44" s="146"/>
      <c r="AS44" s="146"/>
      <c r="AT44" s="146"/>
      <c r="AU44" s="147"/>
      <c r="AV44" s="148" t="s">
        <v>25</v>
      </c>
      <c r="AW44" s="149"/>
      <c r="AX44" s="149"/>
      <c r="AY44" s="149"/>
      <c r="AZ44" s="149"/>
      <c r="BA44" s="150"/>
      <c r="BB44" s="172">
        <v>0</v>
      </c>
      <c r="BC44" s="173"/>
      <c r="BD44" s="173"/>
      <c r="BE44" s="173"/>
      <c r="BF44" s="173"/>
      <c r="BG44" s="173"/>
      <c r="BH44" s="173"/>
      <c r="BI44" s="173"/>
      <c r="BJ44" s="174"/>
      <c r="BK44" s="132">
        <f t="shared" si="1"/>
        <v>0</v>
      </c>
      <c r="BL44" s="133"/>
      <c r="BM44" s="133"/>
      <c r="BN44" s="133"/>
      <c r="BO44" s="133"/>
      <c r="BP44" s="133"/>
      <c r="BQ44" s="133"/>
      <c r="BR44" s="133"/>
      <c r="BS44" s="134"/>
      <c r="BT44" s="142"/>
      <c r="BU44" s="143"/>
      <c r="BV44" s="143"/>
      <c r="BW44" s="143"/>
      <c r="BX44" s="143"/>
      <c r="BY44" s="143"/>
      <c r="BZ44" s="144"/>
      <c r="CA44" s="132"/>
      <c r="CB44" s="133"/>
      <c r="CC44" s="133"/>
      <c r="CD44" s="133"/>
      <c r="CE44" s="133"/>
      <c r="CF44" s="133"/>
      <c r="CG44" s="134"/>
      <c r="CH44" s="142"/>
      <c r="CI44" s="143"/>
      <c r="CJ44" s="143"/>
      <c r="CK44" s="143"/>
      <c r="CL44" s="143"/>
      <c r="CM44" s="143"/>
      <c r="CN44" s="144"/>
      <c r="CO44" s="142">
        <f t="shared" si="2"/>
        <v>0</v>
      </c>
      <c r="CP44" s="143"/>
      <c r="CQ44" s="143"/>
      <c r="CR44" s="143"/>
      <c r="CS44" s="143"/>
      <c r="CT44" s="143"/>
      <c r="CU44" s="144"/>
      <c r="CV44" s="132"/>
      <c r="CW44" s="133"/>
      <c r="CX44" s="133"/>
      <c r="CY44" s="133"/>
      <c r="CZ44" s="133"/>
      <c r="DA44" s="133"/>
      <c r="DB44" s="133"/>
      <c r="DC44" s="133"/>
      <c r="DD44" s="134"/>
      <c r="DE44" s="132"/>
      <c r="DF44" s="133"/>
      <c r="DG44" s="133"/>
      <c r="DH44" s="133"/>
      <c r="DI44" s="133"/>
      <c r="DJ44" s="133"/>
      <c r="DK44" s="133"/>
      <c r="DL44" s="133"/>
      <c r="DM44" s="134"/>
      <c r="DN44" s="132"/>
      <c r="DO44" s="133"/>
      <c r="DP44" s="133"/>
      <c r="DQ44" s="133"/>
      <c r="DR44" s="133"/>
      <c r="DS44" s="133"/>
      <c r="DT44" s="134"/>
      <c r="DU44" s="132"/>
      <c r="DV44" s="133"/>
      <c r="DW44" s="133"/>
      <c r="DX44" s="133"/>
      <c r="DY44" s="133"/>
      <c r="DZ44" s="133"/>
      <c r="EA44" s="134"/>
      <c r="EB44" s="132"/>
      <c r="EC44" s="133"/>
      <c r="ED44" s="133"/>
      <c r="EE44" s="133"/>
      <c r="EF44" s="133"/>
      <c r="EG44" s="133"/>
      <c r="EH44" s="134"/>
      <c r="EI44" s="132"/>
      <c r="EJ44" s="133"/>
      <c r="EK44" s="133"/>
      <c r="EL44" s="133"/>
      <c r="EM44" s="133"/>
      <c r="EN44" s="133"/>
      <c r="EO44" s="134"/>
      <c r="EP44" s="132"/>
      <c r="EQ44" s="133"/>
      <c r="ER44" s="133"/>
      <c r="ES44" s="133"/>
      <c r="ET44" s="133"/>
      <c r="EU44" s="133"/>
      <c r="EV44" s="133"/>
      <c r="EW44" s="133"/>
      <c r="EX44" s="133"/>
      <c r="EY44" s="134"/>
    </row>
    <row r="45" spans="1:155" s="5" customFormat="1" ht="8.25">
      <c r="A45" s="154" t="s">
        <v>91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6"/>
      <c r="AN45" s="157" t="s">
        <v>3</v>
      </c>
      <c r="AO45" s="158"/>
      <c r="AP45" s="158"/>
      <c r="AQ45" s="158"/>
      <c r="AR45" s="158"/>
      <c r="AS45" s="158"/>
      <c r="AT45" s="158"/>
      <c r="AU45" s="159"/>
      <c r="AV45" s="160" t="s">
        <v>26</v>
      </c>
      <c r="AW45" s="161"/>
      <c r="AX45" s="161"/>
      <c r="AY45" s="161"/>
      <c r="AZ45" s="161"/>
      <c r="BA45" s="162"/>
      <c r="BB45" s="204">
        <f>BB46+BB47</f>
        <v>5176.5134800000005</v>
      </c>
      <c r="BC45" s="205"/>
      <c r="BD45" s="205"/>
      <c r="BE45" s="205"/>
      <c r="BF45" s="205"/>
      <c r="BG45" s="205"/>
      <c r="BH45" s="205"/>
      <c r="BI45" s="205"/>
      <c r="BJ45" s="206"/>
      <c r="BK45" s="138">
        <f t="shared" si="1"/>
        <v>5176.5134800000005</v>
      </c>
      <c r="BL45" s="139"/>
      <c r="BM45" s="139"/>
      <c r="BN45" s="139"/>
      <c r="BO45" s="139"/>
      <c r="BP45" s="139"/>
      <c r="BQ45" s="139"/>
      <c r="BR45" s="139"/>
      <c r="BS45" s="140"/>
      <c r="BT45" s="204">
        <f>BT46+BT47</f>
        <v>2241.178</v>
      </c>
      <c r="BU45" s="205"/>
      <c r="BV45" s="205"/>
      <c r="BW45" s="205"/>
      <c r="BX45" s="205"/>
      <c r="BY45" s="205"/>
      <c r="BZ45" s="206"/>
      <c r="CA45" s="135"/>
      <c r="CB45" s="136"/>
      <c r="CC45" s="136"/>
      <c r="CD45" s="136"/>
      <c r="CE45" s="136"/>
      <c r="CF45" s="136"/>
      <c r="CG45" s="137"/>
      <c r="CH45" s="142">
        <f>BT45+CA45</f>
        <v>2241.178</v>
      </c>
      <c r="CI45" s="143"/>
      <c r="CJ45" s="143"/>
      <c r="CK45" s="143"/>
      <c r="CL45" s="143"/>
      <c r="CM45" s="143"/>
      <c r="CN45" s="144"/>
      <c r="CO45" s="142">
        <f>BK45-CH45</f>
        <v>2935.3354800000006</v>
      </c>
      <c r="CP45" s="143"/>
      <c r="CQ45" s="143"/>
      <c r="CR45" s="143"/>
      <c r="CS45" s="143"/>
      <c r="CT45" s="143"/>
      <c r="CU45" s="144"/>
      <c r="CV45" s="135"/>
      <c r="CW45" s="136"/>
      <c r="CX45" s="136"/>
      <c r="CY45" s="136"/>
      <c r="CZ45" s="136"/>
      <c r="DA45" s="136"/>
      <c r="DB45" s="136"/>
      <c r="DC45" s="136"/>
      <c r="DD45" s="137"/>
      <c r="DE45" s="135"/>
      <c r="DF45" s="136"/>
      <c r="DG45" s="136"/>
      <c r="DH45" s="136"/>
      <c r="DI45" s="136"/>
      <c r="DJ45" s="136"/>
      <c r="DK45" s="136"/>
      <c r="DL45" s="136"/>
      <c r="DM45" s="137"/>
      <c r="DN45" s="135"/>
      <c r="DO45" s="136"/>
      <c r="DP45" s="136"/>
      <c r="DQ45" s="136"/>
      <c r="DR45" s="136"/>
      <c r="DS45" s="136"/>
      <c r="DT45" s="137"/>
      <c r="DU45" s="135"/>
      <c r="DV45" s="136"/>
      <c r="DW45" s="136"/>
      <c r="DX45" s="136"/>
      <c r="DY45" s="136"/>
      <c r="DZ45" s="136"/>
      <c r="EA45" s="137"/>
      <c r="EB45" s="135"/>
      <c r="EC45" s="136"/>
      <c r="ED45" s="136"/>
      <c r="EE45" s="136"/>
      <c r="EF45" s="136"/>
      <c r="EG45" s="136"/>
      <c r="EH45" s="137"/>
      <c r="EI45" s="135"/>
      <c r="EJ45" s="136"/>
      <c r="EK45" s="136"/>
      <c r="EL45" s="136"/>
      <c r="EM45" s="136"/>
      <c r="EN45" s="136"/>
      <c r="EO45" s="137"/>
      <c r="EP45" s="135"/>
      <c r="EQ45" s="136"/>
      <c r="ER45" s="136"/>
      <c r="ES45" s="136"/>
      <c r="ET45" s="136"/>
      <c r="EU45" s="136"/>
      <c r="EV45" s="136"/>
      <c r="EW45" s="136"/>
      <c r="EX45" s="136"/>
      <c r="EY45" s="137"/>
    </row>
    <row r="46" spans="1:155" s="5" customFormat="1" ht="8.25">
      <c r="A46" s="163" t="s">
        <v>92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5"/>
      <c r="AN46" s="145" t="s">
        <v>3</v>
      </c>
      <c r="AO46" s="146"/>
      <c r="AP46" s="146"/>
      <c r="AQ46" s="146"/>
      <c r="AR46" s="146"/>
      <c r="AS46" s="146"/>
      <c r="AT46" s="146"/>
      <c r="AU46" s="147"/>
      <c r="AV46" s="148" t="s">
        <v>85</v>
      </c>
      <c r="AW46" s="149"/>
      <c r="AX46" s="149"/>
      <c r="AY46" s="149"/>
      <c r="AZ46" s="149"/>
      <c r="BA46" s="150"/>
      <c r="BB46" s="151">
        <f>('25 сч.сент.-дек.18'!O9+'26 счет '!P17)/1000</f>
        <v>5176.5134800000005</v>
      </c>
      <c r="BC46" s="152"/>
      <c r="BD46" s="152"/>
      <c r="BE46" s="152"/>
      <c r="BF46" s="152"/>
      <c r="BG46" s="152"/>
      <c r="BH46" s="152"/>
      <c r="BI46" s="152"/>
      <c r="BJ46" s="153"/>
      <c r="BK46" s="142">
        <f t="shared" si="1"/>
        <v>5176.5134800000005</v>
      </c>
      <c r="BL46" s="143"/>
      <c r="BM46" s="143"/>
      <c r="BN46" s="143"/>
      <c r="BO46" s="143"/>
      <c r="BP46" s="143"/>
      <c r="BQ46" s="143"/>
      <c r="BR46" s="143"/>
      <c r="BS46" s="144"/>
      <c r="BT46" s="151">
        <v>2241.178</v>
      </c>
      <c r="BU46" s="152"/>
      <c r="BV46" s="152"/>
      <c r="BW46" s="152"/>
      <c r="BX46" s="152"/>
      <c r="BY46" s="152"/>
      <c r="BZ46" s="153"/>
      <c r="CA46" s="132"/>
      <c r="CB46" s="133"/>
      <c r="CC46" s="133"/>
      <c r="CD46" s="133"/>
      <c r="CE46" s="133"/>
      <c r="CF46" s="133"/>
      <c r="CG46" s="134"/>
      <c r="CH46" s="142">
        <f>BT46+CA46</f>
        <v>2241.178</v>
      </c>
      <c r="CI46" s="143"/>
      <c r="CJ46" s="143"/>
      <c r="CK46" s="143"/>
      <c r="CL46" s="143"/>
      <c r="CM46" s="143"/>
      <c r="CN46" s="144"/>
      <c r="CO46" s="142">
        <f t="shared" si="2"/>
        <v>2935.3354800000006</v>
      </c>
      <c r="CP46" s="143"/>
      <c r="CQ46" s="143"/>
      <c r="CR46" s="143"/>
      <c r="CS46" s="143"/>
      <c r="CT46" s="143"/>
      <c r="CU46" s="144"/>
      <c r="CV46" s="132"/>
      <c r="CW46" s="133"/>
      <c r="CX46" s="133"/>
      <c r="CY46" s="133"/>
      <c r="CZ46" s="133"/>
      <c r="DA46" s="133"/>
      <c r="DB46" s="133"/>
      <c r="DC46" s="133"/>
      <c r="DD46" s="134"/>
      <c r="DE46" s="132"/>
      <c r="DF46" s="133"/>
      <c r="DG46" s="133"/>
      <c r="DH46" s="133"/>
      <c r="DI46" s="133"/>
      <c r="DJ46" s="133"/>
      <c r="DK46" s="133"/>
      <c r="DL46" s="133"/>
      <c r="DM46" s="134"/>
      <c r="DN46" s="132"/>
      <c r="DO46" s="133"/>
      <c r="DP46" s="133"/>
      <c r="DQ46" s="133"/>
      <c r="DR46" s="133"/>
      <c r="DS46" s="133"/>
      <c r="DT46" s="134"/>
      <c r="DU46" s="132"/>
      <c r="DV46" s="133"/>
      <c r="DW46" s="133"/>
      <c r="DX46" s="133"/>
      <c r="DY46" s="133"/>
      <c r="DZ46" s="133"/>
      <c r="EA46" s="134"/>
      <c r="EB46" s="132"/>
      <c r="EC46" s="133"/>
      <c r="ED46" s="133"/>
      <c r="EE46" s="133"/>
      <c r="EF46" s="133"/>
      <c r="EG46" s="133"/>
      <c r="EH46" s="134"/>
      <c r="EI46" s="132"/>
      <c r="EJ46" s="133"/>
      <c r="EK46" s="133"/>
      <c r="EL46" s="133"/>
      <c r="EM46" s="133"/>
      <c r="EN46" s="133"/>
      <c r="EO46" s="134"/>
      <c r="EP46" s="132"/>
      <c r="EQ46" s="133"/>
      <c r="ER46" s="133"/>
      <c r="ES46" s="133"/>
      <c r="ET46" s="133"/>
      <c r="EU46" s="133"/>
      <c r="EV46" s="133"/>
      <c r="EW46" s="133"/>
      <c r="EX46" s="133"/>
      <c r="EY46" s="134"/>
    </row>
    <row r="47" spans="1:155" s="5" customFormat="1" ht="8.25">
      <c r="A47" s="163" t="s">
        <v>93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5"/>
      <c r="AN47" s="145" t="s">
        <v>3</v>
      </c>
      <c r="AO47" s="146"/>
      <c r="AP47" s="146"/>
      <c r="AQ47" s="146"/>
      <c r="AR47" s="146"/>
      <c r="AS47" s="146"/>
      <c r="AT47" s="146"/>
      <c r="AU47" s="147"/>
      <c r="AV47" s="148" t="s">
        <v>86</v>
      </c>
      <c r="AW47" s="149"/>
      <c r="AX47" s="149"/>
      <c r="AY47" s="149"/>
      <c r="AZ47" s="149"/>
      <c r="BA47" s="150"/>
      <c r="BB47" s="132"/>
      <c r="BC47" s="133"/>
      <c r="BD47" s="133"/>
      <c r="BE47" s="133"/>
      <c r="BF47" s="133"/>
      <c r="BG47" s="133"/>
      <c r="BH47" s="133"/>
      <c r="BI47" s="133"/>
      <c r="BJ47" s="134"/>
      <c r="BK47" s="132"/>
      <c r="BL47" s="133"/>
      <c r="BM47" s="133"/>
      <c r="BN47" s="133"/>
      <c r="BO47" s="133"/>
      <c r="BP47" s="133"/>
      <c r="BQ47" s="133"/>
      <c r="BR47" s="133"/>
      <c r="BS47" s="134"/>
      <c r="BT47" s="142"/>
      <c r="BU47" s="143"/>
      <c r="BV47" s="143"/>
      <c r="BW47" s="143"/>
      <c r="BX47" s="143"/>
      <c r="BY47" s="143"/>
      <c r="BZ47" s="144"/>
      <c r="CA47" s="132"/>
      <c r="CB47" s="133"/>
      <c r="CC47" s="133"/>
      <c r="CD47" s="133"/>
      <c r="CE47" s="133"/>
      <c r="CF47" s="133"/>
      <c r="CG47" s="134"/>
      <c r="CH47" s="142"/>
      <c r="CI47" s="143"/>
      <c r="CJ47" s="143"/>
      <c r="CK47" s="143"/>
      <c r="CL47" s="143"/>
      <c r="CM47" s="143"/>
      <c r="CN47" s="144"/>
      <c r="CO47" s="142"/>
      <c r="CP47" s="143"/>
      <c r="CQ47" s="143"/>
      <c r="CR47" s="143"/>
      <c r="CS47" s="143"/>
      <c r="CT47" s="143"/>
      <c r="CU47" s="144"/>
      <c r="CV47" s="132"/>
      <c r="CW47" s="133"/>
      <c r="CX47" s="133"/>
      <c r="CY47" s="133"/>
      <c r="CZ47" s="133"/>
      <c r="DA47" s="133"/>
      <c r="DB47" s="133"/>
      <c r="DC47" s="133"/>
      <c r="DD47" s="134"/>
      <c r="DE47" s="132"/>
      <c r="DF47" s="133"/>
      <c r="DG47" s="133"/>
      <c r="DH47" s="133"/>
      <c r="DI47" s="133"/>
      <c r="DJ47" s="133"/>
      <c r="DK47" s="133"/>
      <c r="DL47" s="133"/>
      <c r="DM47" s="134"/>
      <c r="DN47" s="132"/>
      <c r="DO47" s="133"/>
      <c r="DP47" s="133"/>
      <c r="DQ47" s="133"/>
      <c r="DR47" s="133"/>
      <c r="DS47" s="133"/>
      <c r="DT47" s="134"/>
      <c r="DU47" s="132"/>
      <c r="DV47" s="133"/>
      <c r="DW47" s="133"/>
      <c r="DX47" s="133"/>
      <c r="DY47" s="133"/>
      <c r="DZ47" s="133"/>
      <c r="EA47" s="134"/>
      <c r="EB47" s="132"/>
      <c r="EC47" s="133"/>
      <c r="ED47" s="133"/>
      <c r="EE47" s="133"/>
      <c r="EF47" s="133"/>
      <c r="EG47" s="133"/>
      <c r="EH47" s="134"/>
      <c r="EI47" s="132"/>
      <c r="EJ47" s="133"/>
      <c r="EK47" s="133"/>
      <c r="EL47" s="133"/>
      <c r="EM47" s="133"/>
      <c r="EN47" s="133"/>
      <c r="EO47" s="134"/>
      <c r="EP47" s="132"/>
      <c r="EQ47" s="133"/>
      <c r="ER47" s="133"/>
      <c r="ES47" s="133"/>
      <c r="ET47" s="133"/>
      <c r="EU47" s="133"/>
      <c r="EV47" s="133"/>
      <c r="EW47" s="133"/>
      <c r="EX47" s="133"/>
      <c r="EY47" s="134"/>
    </row>
    <row r="48" spans="1:155" s="5" customFormat="1" ht="16.5" customHeight="1">
      <c r="A48" s="154" t="s">
        <v>94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6"/>
      <c r="AN48" s="145" t="s">
        <v>3</v>
      </c>
      <c r="AO48" s="146"/>
      <c r="AP48" s="146"/>
      <c r="AQ48" s="146"/>
      <c r="AR48" s="146"/>
      <c r="AS48" s="146"/>
      <c r="AT48" s="146"/>
      <c r="AU48" s="147"/>
      <c r="AV48" s="148" t="s">
        <v>87</v>
      </c>
      <c r="AW48" s="149"/>
      <c r="AX48" s="149"/>
      <c r="AY48" s="149"/>
      <c r="AZ48" s="149"/>
      <c r="BA48" s="150"/>
      <c r="BB48" s="132"/>
      <c r="BC48" s="133"/>
      <c r="BD48" s="133"/>
      <c r="BE48" s="133"/>
      <c r="BF48" s="133"/>
      <c r="BG48" s="133"/>
      <c r="BH48" s="133"/>
      <c r="BI48" s="133"/>
      <c r="BJ48" s="134"/>
      <c r="BK48" s="132"/>
      <c r="BL48" s="133"/>
      <c r="BM48" s="133"/>
      <c r="BN48" s="133"/>
      <c r="BO48" s="133"/>
      <c r="BP48" s="133"/>
      <c r="BQ48" s="133"/>
      <c r="BR48" s="133"/>
      <c r="BS48" s="134"/>
      <c r="BT48" s="142"/>
      <c r="BU48" s="143"/>
      <c r="BV48" s="143"/>
      <c r="BW48" s="143"/>
      <c r="BX48" s="143"/>
      <c r="BY48" s="143"/>
      <c r="BZ48" s="144"/>
      <c r="CA48" s="132"/>
      <c r="CB48" s="133"/>
      <c r="CC48" s="133"/>
      <c r="CD48" s="133"/>
      <c r="CE48" s="133"/>
      <c r="CF48" s="133"/>
      <c r="CG48" s="134"/>
      <c r="CH48" s="142"/>
      <c r="CI48" s="143"/>
      <c r="CJ48" s="143"/>
      <c r="CK48" s="143"/>
      <c r="CL48" s="143"/>
      <c r="CM48" s="143"/>
      <c r="CN48" s="144"/>
      <c r="CO48" s="142"/>
      <c r="CP48" s="143"/>
      <c r="CQ48" s="143"/>
      <c r="CR48" s="143"/>
      <c r="CS48" s="143"/>
      <c r="CT48" s="143"/>
      <c r="CU48" s="144"/>
      <c r="CV48" s="132"/>
      <c r="CW48" s="133"/>
      <c r="CX48" s="133"/>
      <c r="CY48" s="133"/>
      <c r="CZ48" s="133"/>
      <c r="DA48" s="133"/>
      <c r="DB48" s="133"/>
      <c r="DC48" s="133"/>
      <c r="DD48" s="134"/>
      <c r="DE48" s="132"/>
      <c r="DF48" s="133"/>
      <c r="DG48" s="133"/>
      <c r="DH48" s="133"/>
      <c r="DI48" s="133"/>
      <c r="DJ48" s="133"/>
      <c r="DK48" s="133"/>
      <c r="DL48" s="133"/>
      <c r="DM48" s="134"/>
      <c r="DN48" s="132"/>
      <c r="DO48" s="133"/>
      <c r="DP48" s="133"/>
      <c r="DQ48" s="133"/>
      <c r="DR48" s="133"/>
      <c r="DS48" s="133"/>
      <c r="DT48" s="134"/>
      <c r="DU48" s="132"/>
      <c r="DV48" s="133"/>
      <c r="DW48" s="133"/>
      <c r="DX48" s="133"/>
      <c r="DY48" s="133"/>
      <c r="DZ48" s="133"/>
      <c r="EA48" s="134"/>
      <c r="EB48" s="132"/>
      <c r="EC48" s="133"/>
      <c r="ED48" s="133"/>
      <c r="EE48" s="133"/>
      <c r="EF48" s="133"/>
      <c r="EG48" s="133"/>
      <c r="EH48" s="134"/>
      <c r="EI48" s="132"/>
      <c r="EJ48" s="133"/>
      <c r="EK48" s="133"/>
      <c r="EL48" s="133"/>
      <c r="EM48" s="133"/>
      <c r="EN48" s="133"/>
      <c r="EO48" s="134"/>
      <c r="EP48" s="132"/>
      <c r="EQ48" s="133"/>
      <c r="ER48" s="133"/>
      <c r="ES48" s="133"/>
      <c r="ET48" s="133"/>
      <c r="EU48" s="133"/>
      <c r="EV48" s="133"/>
      <c r="EW48" s="133"/>
      <c r="EX48" s="133"/>
      <c r="EY48" s="134"/>
    </row>
    <row r="49" spans="1:155" s="5" customFormat="1" ht="16.5" customHeight="1">
      <c r="A49" s="154" t="s">
        <v>95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6"/>
      <c r="AN49" s="145" t="s">
        <v>3</v>
      </c>
      <c r="AO49" s="146"/>
      <c r="AP49" s="146"/>
      <c r="AQ49" s="146"/>
      <c r="AR49" s="146"/>
      <c r="AS49" s="146"/>
      <c r="AT49" s="146"/>
      <c r="AU49" s="147"/>
      <c r="AV49" s="148" t="s">
        <v>88</v>
      </c>
      <c r="AW49" s="149"/>
      <c r="AX49" s="149"/>
      <c r="AY49" s="149"/>
      <c r="AZ49" s="149"/>
      <c r="BA49" s="150"/>
      <c r="BB49" s="151">
        <v>16.84603</v>
      </c>
      <c r="BC49" s="152"/>
      <c r="BD49" s="152"/>
      <c r="BE49" s="152"/>
      <c r="BF49" s="152"/>
      <c r="BG49" s="152"/>
      <c r="BH49" s="152"/>
      <c r="BI49" s="152"/>
      <c r="BJ49" s="153"/>
      <c r="BK49" s="142">
        <f>BB49</f>
        <v>16.84603</v>
      </c>
      <c r="BL49" s="143"/>
      <c r="BM49" s="143"/>
      <c r="BN49" s="143"/>
      <c r="BO49" s="143"/>
      <c r="BP49" s="143"/>
      <c r="BQ49" s="143"/>
      <c r="BR49" s="143"/>
      <c r="BS49" s="144"/>
      <c r="BT49" s="142"/>
      <c r="BU49" s="143"/>
      <c r="BV49" s="143"/>
      <c r="BW49" s="143"/>
      <c r="BX49" s="143"/>
      <c r="BY49" s="143"/>
      <c r="BZ49" s="144"/>
      <c r="CA49" s="132"/>
      <c r="CB49" s="133"/>
      <c r="CC49" s="133"/>
      <c r="CD49" s="133"/>
      <c r="CE49" s="133"/>
      <c r="CF49" s="133"/>
      <c r="CG49" s="134"/>
      <c r="CH49" s="142"/>
      <c r="CI49" s="143"/>
      <c r="CJ49" s="143"/>
      <c r="CK49" s="143"/>
      <c r="CL49" s="143"/>
      <c r="CM49" s="143"/>
      <c r="CN49" s="144"/>
      <c r="CO49" s="142">
        <f>BK49-CH49</f>
        <v>16.84603</v>
      </c>
      <c r="CP49" s="143"/>
      <c r="CQ49" s="143"/>
      <c r="CR49" s="143"/>
      <c r="CS49" s="143"/>
      <c r="CT49" s="143"/>
      <c r="CU49" s="144"/>
      <c r="CV49" s="132"/>
      <c r="CW49" s="133"/>
      <c r="CX49" s="133"/>
      <c r="CY49" s="133"/>
      <c r="CZ49" s="133"/>
      <c r="DA49" s="133"/>
      <c r="DB49" s="133"/>
      <c r="DC49" s="133"/>
      <c r="DD49" s="134"/>
      <c r="DE49" s="132"/>
      <c r="DF49" s="133"/>
      <c r="DG49" s="133"/>
      <c r="DH49" s="133"/>
      <c r="DI49" s="133"/>
      <c r="DJ49" s="133"/>
      <c r="DK49" s="133"/>
      <c r="DL49" s="133"/>
      <c r="DM49" s="134"/>
      <c r="DN49" s="132"/>
      <c r="DO49" s="133"/>
      <c r="DP49" s="133"/>
      <c r="DQ49" s="133"/>
      <c r="DR49" s="133"/>
      <c r="DS49" s="133"/>
      <c r="DT49" s="134"/>
      <c r="DU49" s="132"/>
      <c r="DV49" s="133"/>
      <c r="DW49" s="133"/>
      <c r="DX49" s="133"/>
      <c r="DY49" s="133"/>
      <c r="DZ49" s="133"/>
      <c r="EA49" s="134"/>
      <c r="EB49" s="132"/>
      <c r="EC49" s="133"/>
      <c r="ED49" s="133"/>
      <c r="EE49" s="133"/>
      <c r="EF49" s="133"/>
      <c r="EG49" s="133"/>
      <c r="EH49" s="134"/>
      <c r="EI49" s="132"/>
      <c r="EJ49" s="133"/>
      <c r="EK49" s="133"/>
      <c r="EL49" s="133"/>
      <c r="EM49" s="133"/>
      <c r="EN49" s="133"/>
      <c r="EO49" s="134"/>
      <c r="EP49" s="132"/>
      <c r="EQ49" s="133"/>
      <c r="ER49" s="133"/>
      <c r="ES49" s="133"/>
      <c r="ET49" s="133"/>
      <c r="EU49" s="133"/>
      <c r="EV49" s="133"/>
      <c r="EW49" s="133"/>
      <c r="EX49" s="133"/>
      <c r="EY49" s="134"/>
    </row>
    <row r="50" spans="1:155" s="5" customFormat="1" ht="8.25">
      <c r="A50" s="154" t="s">
        <v>90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6"/>
      <c r="AN50" s="145" t="s">
        <v>3</v>
      </c>
      <c r="AO50" s="146"/>
      <c r="AP50" s="146"/>
      <c r="AQ50" s="146"/>
      <c r="AR50" s="146"/>
      <c r="AS50" s="146"/>
      <c r="AT50" s="146"/>
      <c r="AU50" s="147"/>
      <c r="AV50" s="148" t="s">
        <v>89</v>
      </c>
      <c r="AW50" s="149"/>
      <c r="AX50" s="149"/>
      <c r="AY50" s="149"/>
      <c r="AZ50" s="149"/>
      <c r="BA50" s="150"/>
      <c r="BB50" s="151">
        <f>('25 сч.сент.-дек.18'!O25+'25 сч.сент.-дек.18'!O23+'25 сч.сент.-дек.18'!O21+'25 сч.сент.-дек.18'!O17+'25 сч.сент.-дек.18'!O15+'25 сч.сент.-дек.18'!O11+'25 сч.сент.-дек.18'!O7+'26 счет '!P9+'26 счет '!P11+'26 счет '!P15+'26 счет '!P19+'26 счет '!P23)/1000</f>
        <v>16165.390879999999</v>
      </c>
      <c r="BC50" s="152"/>
      <c r="BD50" s="152"/>
      <c r="BE50" s="152"/>
      <c r="BF50" s="152"/>
      <c r="BG50" s="152"/>
      <c r="BH50" s="152"/>
      <c r="BI50" s="152"/>
      <c r="BJ50" s="153"/>
      <c r="BK50" s="142">
        <f>BB50</f>
        <v>16165.390879999999</v>
      </c>
      <c r="BL50" s="143"/>
      <c r="BM50" s="143"/>
      <c r="BN50" s="143"/>
      <c r="BO50" s="143"/>
      <c r="BP50" s="143"/>
      <c r="BQ50" s="143"/>
      <c r="BR50" s="143"/>
      <c r="BS50" s="144"/>
      <c r="BT50" s="151">
        <f>14.9+220.014-76.0621+28.64+0.132+0.192</f>
        <v>187.8159</v>
      </c>
      <c r="BU50" s="152"/>
      <c r="BV50" s="152"/>
      <c r="BW50" s="152"/>
      <c r="BX50" s="152"/>
      <c r="BY50" s="152"/>
      <c r="BZ50" s="153"/>
      <c r="CA50" s="132"/>
      <c r="CB50" s="133"/>
      <c r="CC50" s="133"/>
      <c r="CD50" s="133"/>
      <c r="CE50" s="133"/>
      <c r="CF50" s="133"/>
      <c r="CG50" s="134"/>
      <c r="CH50" s="142">
        <f>BT50+CA50</f>
        <v>187.8159</v>
      </c>
      <c r="CI50" s="143"/>
      <c r="CJ50" s="143"/>
      <c r="CK50" s="143"/>
      <c r="CL50" s="143"/>
      <c r="CM50" s="143"/>
      <c r="CN50" s="144"/>
      <c r="CO50" s="142">
        <f>BK50-CH50</f>
        <v>15977.57498</v>
      </c>
      <c r="CP50" s="143"/>
      <c r="CQ50" s="143"/>
      <c r="CR50" s="143"/>
      <c r="CS50" s="143"/>
      <c r="CT50" s="143"/>
      <c r="CU50" s="144"/>
      <c r="CV50" s="132"/>
      <c r="CW50" s="133"/>
      <c r="CX50" s="133"/>
      <c r="CY50" s="133"/>
      <c r="CZ50" s="133"/>
      <c r="DA50" s="133"/>
      <c r="DB50" s="133"/>
      <c r="DC50" s="133"/>
      <c r="DD50" s="134"/>
      <c r="DE50" s="132"/>
      <c r="DF50" s="133"/>
      <c r="DG50" s="133"/>
      <c r="DH50" s="133"/>
      <c r="DI50" s="133"/>
      <c r="DJ50" s="133"/>
      <c r="DK50" s="133"/>
      <c r="DL50" s="133"/>
      <c r="DM50" s="134"/>
      <c r="DN50" s="132"/>
      <c r="DO50" s="133"/>
      <c r="DP50" s="133"/>
      <c r="DQ50" s="133"/>
      <c r="DR50" s="133"/>
      <c r="DS50" s="133"/>
      <c r="DT50" s="134"/>
      <c r="DU50" s="132"/>
      <c r="DV50" s="133"/>
      <c r="DW50" s="133"/>
      <c r="DX50" s="133"/>
      <c r="DY50" s="133"/>
      <c r="DZ50" s="133"/>
      <c r="EA50" s="134"/>
      <c r="EB50" s="132"/>
      <c r="EC50" s="133"/>
      <c r="ED50" s="133"/>
      <c r="EE50" s="133"/>
      <c r="EF50" s="133"/>
      <c r="EG50" s="133"/>
      <c r="EH50" s="134"/>
      <c r="EI50" s="132"/>
      <c r="EJ50" s="133"/>
      <c r="EK50" s="133"/>
      <c r="EL50" s="133"/>
      <c r="EM50" s="133"/>
      <c r="EN50" s="133"/>
      <c r="EO50" s="134"/>
      <c r="EP50" s="132"/>
      <c r="EQ50" s="133"/>
      <c r="ER50" s="133"/>
      <c r="ES50" s="133"/>
      <c r="ET50" s="133"/>
      <c r="EU50" s="133"/>
      <c r="EV50" s="133"/>
      <c r="EW50" s="133"/>
      <c r="EX50" s="133"/>
      <c r="EY50" s="134"/>
    </row>
    <row r="51" spans="1:155" s="5" customFormat="1" ht="16.5" customHeight="1">
      <c r="A51" s="175" t="s">
        <v>96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7"/>
      <c r="AN51" s="157" t="s">
        <v>3</v>
      </c>
      <c r="AO51" s="158"/>
      <c r="AP51" s="158"/>
      <c r="AQ51" s="158"/>
      <c r="AR51" s="158"/>
      <c r="AS51" s="158"/>
      <c r="AT51" s="158"/>
      <c r="AU51" s="159"/>
      <c r="AV51" s="160" t="s">
        <v>27</v>
      </c>
      <c r="AW51" s="161"/>
      <c r="AX51" s="161"/>
      <c r="AY51" s="161"/>
      <c r="AZ51" s="161"/>
      <c r="BA51" s="162"/>
      <c r="BB51" s="135"/>
      <c r="BC51" s="136"/>
      <c r="BD51" s="136"/>
      <c r="BE51" s="136"/>
      <c r="BF51" s="136"/>
      <c r="BG51" s="136"/>
      <c r="BH51" s="136"/>
      <c r="BI51" s="136"/>
      <c r="BJ51" s="137"/>
      <c r="BK51" s="135"/>
      <c r="BL51" s="136"/>
      <c r="BM51" s="136"/>
      <c r="BN51" s="136"/>
      <c r="BO51" s="136"/>
      <c r="BP51" s="136"/>
      <c r="BQ51" s="136"/>
      <c r="BR51" s="136"/>
      <c r="BS51" s="137"/>
      <c r="BT51" s="138"/>
      <c r="BU51" s="139"/>
      <c r="BV51" s="139"/>
      <c r="BW51" s="139"/>
      <c r="BX51" s="139"/>
      <c r="BY51" s="139"/>
      <c r="BZ51" s="140"/>
      <c r="CA51" s="135"/>
      <c r="CB51" s="136"/>
      <c r="CC51" s="136"/>
      <c r="CD51" s="136"/>
      <c r="CE51" s="136"/>
      <c r="CF51" s="136"/>
      <c r="CG51" s="137"/>
      <c r="CH51" s="138"/>
      <c r="CI51" s="139"/>
      <c r="CJ51" s="139"/>
      <c r="CK51" s="139"/>
      <c r="CL51" s="139"/>
      <c r="CM51" s="139"/>
      <c r="CN51" s="140"/>
      <c r="CO51" s="138"/>
      <c r="CP51" s="139"/>
      <c r="CQ51" s="139"/>
      <c r="CR51" s="139"/>
      <c r="CS51" s="139"/>
      <c r="CT51" s="139"/>
      <c r="CU51" s="140"/>
      <c r="CV51" s="135"/>
      <c r="CW51" s="136"/>
      <c r="CX51" s="136"/>
      <c r="CY51" s="136"/>
      <c r="CZ51" s="136"/>
      <c r="DA51" s="136"/>
      <c r="DB51" s="136"/>
      <c r="DC51" s="136"/>
      <c r="DD51" s="137"/>
      <c r="DE51" s="135"/>
      <c r="DF51" s="136"/>
      <c r="DG51" s="136"/>
      <c r="DH51" s="136"/>
      <c r="DI51" s="136"/>
      <c r="DJ51" s="136"/>
      <c r="DK51" s="136"/>
      <c r="DL51" s="136"/>
      <c r="DM51" s="137"/>
      <c r="DN51" s="135"/>
      <c r="DO51" s="136"/>
      <c r="DP51" s="136"/>
      <c r="DQ51" s="136"/>
      <c r="DR51" s="136"/>
      <c r="DS51" s="136"/>
      <c r="DT51" s="137"/>
      <c r="DU51" s="135"/>
      <c r="DV51" s="136"/>
      <c r="DW51" s="136"/>
      <c r="DX51" s="136"/>
      <c r="DY51" s="136"/>
      <c r="DZ51" s="136"/>
      <c r="EA51" s="137"/>
      <c r="EB51" s="135"/>
      <c r="EC51" s="136"/>
      <c r="ED51" s="136"/>
      <c r="EE51" s="136"/>
      <c r="EF51" s="136"/>
      <c r="EG51" s="136"/>
      <c r="EH51" s="137"/>
      <c r="EI51" s="135"/>
      <c r="EJ51" s="136"/>
      <c r="EK51" s="136"/>
      <c r="EL51" s="136"/>
      <c r="EM51" s="136"/>
      <c r="EN51" s="136"/>
      <c r="EO51" s="137"/>
      <c r="EP51" s="135"/>
      <c r="EQ51" s="136"/>
      <c r="ER51" s="136"/>
      <c r="ES51" s="136"/>
      <c r="ET51" s="136"/>
      <c r="EU51" s="136"/>
      <c r="EV51" s="136"/>
      <c r="EW51" s="136"/>
      <c r="EX51" s="136"/>
      <c r="EY51" s="137"/>
    </row>
    <row r="52" spans="1:155" s="5" customFormat="1" ht="8.25">
      <c r="A52" s="154" t="s">
        <v>97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6"/>
      <c r="AN52" s="157" t="s">
        <v>3</v>
      </c>
      <c r="AO52" s="158"/>
      <c r="AP52" s="158"/>
      <c r="AQ52" s="158"/>
      <c r="AR52" s="158"/>
      <c r="AS52" s="158"/>
      <c r="AT52" s="158"/>
      <c r="AU52" s="159"/>
      <c r="AV52" s="160" t="s">
        <v>28</v>
      </c>
      <c r="AW52" s="161"/>
      <c r="AX52" s="161"/>
      <c r="AY52" s="161"/>
      <c r="AZ52" s="161"/>
      <c r="BA52" s="162"/>
      <c r="BB52" s="135"/>
      <c r="BC52" s="136"/>
      <c r="BD52" s="136"/>
      <c r="BE52" s="136"/>
      <c r="BF52" s="136"/>
      <c r="BG52" s="136"/>
      <c r="BH52" s="136"/>
      <c r="BI52" s="136"/>
      <c r="BJ52" s="137"/>
      <c r="BK52" s="135"/>
      <c r="BL52" s="136"/>
      <c r="BM52" s="136"/>
      <c r="BN52" s="136"/>
      <c r="BO52" s="136"/>
      <c r="BP52" s="136"/>
      <c r="BQ52" s="136"/>
      <c r="BR52" s="136"/>
      <c r="BS52" s="137"/>
      <c r="BT52" s="138"/>
      <c r="BU52" s="139"/>
      <c r="BV52" s="139"/>
      <c r="BW52" s="139"/>
      <c r="BX52" s="139"/>
      <c r="BY52" s="139"/>
      <c r="BZ52" s="140"/>
      <c r="CA52" s="135"/>
      <c r="CB52" s="136"/>
      <c r="CC52" s="136"/>
      <c r="CD52" s="136"/>
      <c r="CE52" s="136"/>
      <c r="CF52" s="136"/>
      <c r="CG52" s="137"/>
      <c r="CH52" s="138"/>
      <c r="CI52" s="139"/>
      <c r="CJ52" s="139"/>
      <c r="CK52" s="139"/>
      <c r="CL52" s="139"/>
      <c r="CM52" s="139"/>
      <c r="CN52" s="140"/>
      <c r="CO52" s="138"/>
      <c r="CP52" s="139"/>
      <c r="CQ52" s="139"/>
      <c r="CR52" s="139"/>
      <c r="CS52" s="139"/>
      <c r="CT52" s="139"/>
      <c r="CU52" s="140"/>
      <c r="CV52" s="135"/>
      <c r="CW52" s="136"/>
      <c r="CX52" s="136"/>
      <c r="CY52" s="136"/>
      <c r="CZ52" s="136"/>
      <c r="DA52" s="136"/>
      <c r="DB52" s="136"/>
      <c r="DC52" s="136"/>
      <c r="DD52" s="137"/>
      <c r="DE52" s="135"/>
      <c r="DF52" s="136"/>
      <c r="DG52" s="136"/>
      <c r="DH52" s="136"/>
      <c r="DI52" s="136"/>
      <c r="DJ52" s="136"/>
      <c r="DK52" s="136"/>
      <c r="DL52" s="136"/>
      <c r="DM52" s="137"/>
      <c r="DN52" s="135"/>
      <c r="DO52" s="136"/>
      <c r="DP52" s="136"/>
      <c r="DQ52" s="136"/>
      <c r="DR52" s="136"/>
      <c r="DS52" s="136"/>
      <c r="DT52" s="137"/>
      <c r="DU52" s="135"/>
      <c r="DV52" s="136"/>
      <c r="DW52" s="136"/>
      <c r="DX52" s="136"/>
      <c r="DY52" s="136"/>
      <c r="DZ52" s="136"/>
      <c r="EA52" s="137"/>
      <c r="EB52" s="135"/>
      <c r="EC52" s="136"/>
      <c r="ED52" s="136"/>
      <c r="EE52" s="136"/>
      <c r="EF52" s="136"/>
      <c r="EG52" s="136"/>
      <c r="EH52" s="137"/>
      <c r="EI52" s="135"/>
      <c r="EJ52" s="136"/>
      <c r="EK52" s="136"/>
      <c r="EL52" s="136"/>
      <c r="EM52" s="136"/>
      <c r="EN52" s="136"/>
      <c r="EO52" s="137"/>
      <c r="EP52" s="135"/>
      <c r="EQ52" s="136"/>
      <c r="ER52" s="136"/>
      <c r="ES52" s="136"/>
      <c r="ET52" s="136"/>
      <c r="EU52" s="136"/>
      <c r="EV52" s="136"/>
      <c r="EW52" s="136"/>
      <c r="EX52" s="136"/>
      <c r="EY52" s="137"/>
    </row>
    <row r="53" spans="1:155" s="5" customFormat="1" ht="8.25">
      <c r="A53" s="154" t="s">
        <v>35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6"/>
      <c r="AN53" s="157" t="s">
        <v>3</v>
      </c>
      <c r="AO53" s="158"/>
      <c r="AP53" s="158"/>
      <c r="AQ53" s="158"/>
      <c r="AR53" s="158"/>
      <c r="AS53" s="158"/>
      <c r="AT53" s="158"/>
      <c r="AU53" s="159"/>
      <c r="AV53" s="160" t="s">
        <v>98</v>
      </c>
      <c r="AW53" s="161"/>
      <c r="AX53" s="161"/>
      <c r="AY53" s="161"/>
      <c r="AZ53" s="161"/>
      <c r="BA53" s="162"/>
      <c r="BB53" s="135"/>
      <c r="BC53" s="136"/>
      <c r="BD53" s="136"/>
      <c r="BE53" s="136"/>
      <c r="BF53" s="136"/>
      <c r="BG53" s="136"/>
      <c r="BH53" s="136"/>
      <c r="BI53" s="136"/>
      <c r="BJ53" s="137"/>
      <c r="BK53" s="135"/>
      <c r="BL53" s="136"/>
      <c r="BM53" s="136"/>
      <c r="BN53" s="136"/>
      <c r="BO53" s="136"/>
      <c r="BP53" s="136"/>
      <c r="BQ53" s="136"/>
      <c r="BR53" s="136"/>
      <c r="BS53" s="137"/>
      <c r="BT53" s="138"/>
      <c r="BU53" s="139"/>
      <c r="BV53" s="139"/>
      <c r="BW53" s="139"/>
      <c r="BX53" s="139"/>
      <c r="BY53" s="139"/>
      <c r="BZ53" s="140"/>
      <c r="CA53" s="135"/>
      <c r="CB53" s="136"/>
      <c r="CC53" s="136"/>
      <c r="CD53" s="136"/>
      <c r="CE53" s="136"/>
      <c r="CF53" s="136"/>
      <c r="CG53" s="137"/>
      <c r="CH53" s="138"/>
      <c r="CI53" s="139"/>
      <c r="CJ53" s="139"/>
      <c r="CK53" s="139"/>
      <c r="CL53" s="139"/>
      <c r="CM53" s="139"/>
      <c r="CN53" s="140"/>
      <c r="CO53" s="138"/>
      <c r="CP53" s="139"/>
      <c r="CQ53" s="139"/>
      <c r="CR53" s="139"/>
      <c r="CS53" s="139"/>
      <c r="CT53" s="139"/>
      <c r="CU53" s="140"/>
      <c r="CV53" s="135"/>
      <c r="CW53" s="136"/>
      <c r="CX53" s="136"/>
      <c r="CY53" s="136"/>
      <c r="CZ53" s="136"/>
      <c r="DA53" s="136"/>
      <c r="DB53" s="136"/>
      <c r="DC53" s="136"/>
      <c r="DD53" s="137"/>
      <c r="DE53" s="135"/>
      <c r="DF53" s="136"/>
      <c r="DG53" s="136"/>
      <c r="DH53" s="136"/>
      <c r="DI53" s="136"/>
      <c r="DJ53" s="136"/>
      <c r="DK53" s="136"/>
      <c r="DL53" s="136"/>
      <c r="DM53" s="137"/>
      <c r="DN53" s="135"/>
      <c r="DO53" s="136"/>
      <c r="DP53" s="136"/>
      <c r="DQ53" s="136"/>
      <c r="DR53" s="136"/>
      <c r="DS53" s="136"/>
      <c r="DT53" s="137"/>
      <c r="DU53" s="135"/>
      <c r="DV53" s="136"/>
      <c r="DW53" s="136"/>
      <c r="DX53" s="136"/>
      <c r="DY53" s="136"/>
      <c r="DZ53" s="136"/>
      <c r="EA53" s="137"/>
      <c r="EB53" s="135"/>
      <c r="EC53" s="136"/>
      <c r="ED53" s="136"/>
      <c r="EE53" s="136"/>
      <c r="EF53" s="136"/>
      <c r="EG53" s="136"/>
      <c r="EH53" s="137"/>
      <c r="EI53" s="135"/>
      <c r="EJ53" s="136"/>
      <c r="EK53" s="136"/>
      <c r="EL53" s="136"/>
      <c r="EM53" s="136"/>
      <c r="EN53" s="136"/>
      <c r="EO53" s="137"/>
      <c r="EP53" s="135"/>
      <c r="EQ53" s="136"/>
      <c r="ER53" s="136"/>
      <c r="ES53" s="136"/>
      <c r="ET53" s="136"/>
      <c r="EU53" s="136"/>
      <c r="EV53" s="136"/>
      <c r="EW53" s="136"/>
      <c r="EX53" s="136"/>
      <c r="EY53" s="137"/>
    </row>
    <row r="54" spans="1:155" s="5" customFormat="1" ht="8.25">
      <c r="A54" s="154" t="s">
        <v>102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6"/>
      <c r="AN54" s="157" t="s">
        <v>3</v>
      </c>
      <c r="AO54" s="158"/>
      <c r="AP54" s="158"/>
      <c r="AQ54" s="158"/>
      <c r="AR54" s="158"/>
      <c r="AS54" s="158"/>
      <c r="AT54" s="158"/>
      <c r="AU54" s="159"/>
      <c r="AV54" s="160" t="s">
        <v>99</v>
      </c>
      <c r="AW54" s="161"/>
      <c r="AX54" s="161"/>
      <c r="AY54" s="161"/>
      <c r="AZ54" s="161"/>
      <c r="BA54" s="162"/>
      <c r="BB54" s="135"/>
      <c r="BC54" s="136"/>
      <c r="BD54" s="136"/>
      <c r="BE54" s="136"/>
      <c r="BF54" s="136"/>
      <c r="BG54" s="136"/>
      <c r="BH54" s="136"/>
      <c r="BI54" s="136"/>
      <c r="BJ54" s="137"/>
      <c r="BK54" s="135"/>
      <c r="BL54" s="136"/>
      <c r="BM54" s="136"/>
      <c r="BN54" s="136"/>
      <c r="BO54" s="136"/>
      <c r="BP54" s="136"/>
      <c r="BQ54" s="136"/>
      <c r="BR54" s="136"/>
      <c r="BS54" s="137"/>
      <c r="BT54" s="138"/>
      <c r="BU54" s="139"/>
      <c r="BV54" s="139"/>
      <c r="BW54" s="139"/>
      <c r="BX54" s="139"/>
      <c r="BY54" s="139"/>
      <c r="BZ54" s="140"/>
      <c r="CA54" s="135"/>
      <c r="CB54" s="136"/>
      <c r="CC54" s="136"/>
      <c r="CD54" s="136"/>
      <c r="CE54" s="136"/>
      <c r="CF54" s="136"/>
      <c r="CG54" s="137"/>
      <c r="CH54" s="138"/>
      <c r="CI54" s="139"/>
      <c r="CJ54" s="139"/>
      <c r="CK54" s="139"/>
      <c r="CL54" s="139"/>
      <c r="CM54" s="139"/>
      <c r="CN54" s="140"/>
      <c r="CO54" s="138"/>
      <c r="CP54" s="139"/>
      <c r="CQ54" s="139"/>
      <c r="CR54" s="139"/>
      <c r="CS54" s="139"/>
      <c r="CT54" s="139"/>
      <c r="CU54" s="140"/>
      <c r="CV54" s="135"/>
      <c r="CW54" s="136"/>
      <c r="CX54" s="136"/>
      <c r="CY54" s="136"/>
      <c r="CZ54" s="136"/>
      <c r="DA54" s="136"/>
      <c r="DB54" s="136"/>
      <c r="DC54" s="136"/>
      <c r="DD54" s="137"/>
      <c r="DE54" s="135"/>
      <c r="DF54" s="136"/>
      <c r="DG54" s="136"/>
      <c r="DH54" s="136"/>
      <c r="DI54" s="136"/>
      <c r="DJ54" s="136"/>
      <c r="DK54" s="136"/>
      <c r="DL54" s="136"/>
      <c r="DM54" s="137"/>
      <c r="DN54" s="135"/>
      <c r="DO54" s="136"/>
      <c r="DP54" s="136"/>
      <c r="DQ54" s="136"/>
      <c r="DR54" s="136"/>
      <c r="DS54" s="136"/>
      <c r="DT54" s="137"/>
      <c r="DU54" s="135"/>
      <c r="DV54" s="136"/>
      <c r="DW54" s="136"/>
      <c r="DX54" s="136"/>
      <c r="DY54" s="136"/>
      <c r="DZ54" s="136"/>
      <c r="EA54" s="137"/>
      <c r="EB54" s="135"/>
      <c r="EC54" s="136"/>
      <c r="ED54" s="136"/>
      <c r="EE54" s="136"/>
      <c r="EF54" s="136"/>
      <c r="EG54" s="136"/>
      <c r="EH54" s="137"/>
      <c r="EI54" s="135"/>
      <c r="EJ54" s="136"/>
      <c r="EK54" s="136"/>
      <c r="EL54" s="136"/>
      <c r="EM54" s="136"/>
      <c r="EN54" s="136"/>
      <c r="EO54" s="137"/>
      <c r="EP54" s="135"/>
      <c r="EQ54" s="136"/>
      <c r="ER54" s="136"/>
      <c r="ES54" s="136"/>
      <c r="ET54" s="136"/>
      <c r="EU54" s="136"/>
      <c r="EV54" s="136"/>
      <c r="EW54" s="136"/>
      <c r="EX54" s="136"/>
      <c r="EY54" s="137"/>
    </row>
    <row r="55" spans="1:155" s="5" customFormat="1" ht="8.25">
      <c r="A55" s="154" t="s">
        <v>103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6"/>
      <c r="AN55" s="157" t="s">
        <v>3</v>
      </c>
      <c r="AO55" s="158"/>
      <c r="AP55" s="158"/>
      <c r="AQ55" s="158"/>
      <c r="AR55" s="158"/>
      <c r="AS55" s="158"/>
      <c r="AT55" s="158"/>
      <c r="AU55" s="159"/>
      <c r="AV55" s="160" t="s">
        <v>100</v>
      </c>
      <c r="AW55" s="161"/>
      <c r="AX55" s="161"/>
      <c r="AY55" s="161"/>
      <c r="AZ55" s="161"/>
      <c r="BA55" s="162"/>
      <c r="BB55" s="135"/>
      <c r="BC55" s="136"/>
      <c r="BD55" s="136"/>
      <c r="BE55" s="136"/>
      <c r="BF55" s="136"/>
      <c r="BG55" s="136"/>
      <c r="BH55" s="136"/>
      <c r="BI55" s="136"/>
      <c r="BJ55" s="137"/>
      <c r="BK55" s="135"/>
      <c r="BL55" s="136"/>
      <c r="BM55" s="136"/>
      <c r="BN55" s="136"/>
      <c r="BO55" s="136"/>
      <c r="BP55" s="136"/>
      <c r="BQ55" s="136"/>
      <c r="BR55" s="136"/>
      <c r="BS55" s="137"/>
      <c r="BT55" s="138"/>
      <c r="BU55" s="139"/>
      <c r="BV55" s="139"/>
      <c r="BW55" s="139"/>
      <c r="BX55" s="139"/>
      <c r="BY55" s="139"/>
      <c r="BZ55" s="140"/>
      <c r="CA55" s="135"/>
      <c r="CB55" s="136"/>
      <c r="CC55" s="136"/>
      <c r="CD55" s="136"/>
      <c r="CE55" s="136"/>
      <c r="CF55" s="136"/>
      <c r="CG55" s="137"/>
      <c r="CH55" s="138"/>
      <c r="CI55" s="139"/>
      <c r="CJ55" s="139"/>
      <c r="CK55" s="139"/>
      <c r="CL55" s="139"/>
      <c r="CM55" s="139"/>
      <c r="CN55" s="140"/>
      <c r="CO55" s="138"/>
      <c r="CP55" s="139"/>
      <c r="CQ55" s="139"/>
      <c r="CR55" s="139"/>
      <c r="CS55" s="139"/>
      <c r="CT55" s="139"/>
      <c r="CU55" s="140"/>
      <c r="CV55" s="135"/>
      <c r="CW55" s="136"/>
      <c r="CX55" s="136"/>
      <c r="CY55" s="136"/>
      <c r="CZ55" s="136"/>
      <c r="DA55" s="136"/>
      <c r="DB55" s="136"/>
      <c r="DC55" s="136"/>
      <c r="DD55" s="137"/>
      <c r="DE55" s="135"/>
      <c r="DF55" s="136"/>
      <c r="DG55" s="136"/>
      <c r="DH55" s="136"/>
      <c r="DI55" s="136"/>
      <c r="DJ55" s="136"/>
      <c r="DK55" s="136"/>
      <c r="DL55" s="136"/>
      <c r="DM55" s="137"/>
      <c r="DN55" s="135"/>
      <c r="DO55" s="136"/>
      <c r="DP55" s="136"/>
      <c r="DQ55" s="136"/>
      <c r="DR55" s="136"/>
      <c r="DS55" s="136"/>
      <c r="DT55" s="137"/>
      <c r="DU55" s="135"/>
      <c r="DV55" s="136"/>
      <c r="DW55" s="136"/>
      <c r="DX55" s="136"/>
      <c r="DY55" s="136"/>
      <c r="DZ55" s="136"/>
      <c r="EA55" s="137"/>
      <c r="EB55" s="135"/>
      <c r="EC55" s="136"/>
      <c r="ED55" s="136"/>
      <c r="EE55" s="136"/>
      <c r="EF55" s="136"/>
      <c r="EG55" s="136"/>
      <c r="EH55" s="137"/>
      <c r="EI55" s="135"/>
      <c r="EJ55" s="136"/>
      <c r="EK55" s="136"/>
      <c r="EL55" s="136"/>
      <c r="EM55" s="136"/>
      <c r="EN55" s="136"/>
      <c r="EO55" s="137"/>
      <c r="EP55" s="135"/>
      <c r="EQ55" s="136"/>
      <c r="ER55" s="136"/>
      <c r="ES55" s="136"/>
      <c r="ET55" s="136"/>
      <c r="EU55" s="136"/>
      <c r="EV55" s="136"/>
      <c r="EW55" s="136"/>
      <c r="EX55" s="136"/>
      <c r="EY55" s="137"/>
    </row>
    <row r="56" spans="1:155" s="5" customFormat="1" ht="8.25">
      <c r="A56" s="154" t="s">
        <v>104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6"/>
      <c r="AN56" s="157" t="s">
        <v>3</v>
      </c>
      <c r="AO56" s="158"/>
      <c r="AP56" s="158"/>
      <c r="AQ56" s="158"/>
      <c r="AR56" s="158"/>
      <c r="AS56" s="158"/>
      <c r="AT56" s="158"/>
      <c r="AU56" s="159"/>
      <c r="AV56" s="160" t="s">
        <v>101</v>
      </c>
      <c r="AW56" s="161"/>
      <c r="AX56" s="161"/>
      <c r="AY56" s="161"/>
      <c r="AZ56" s="161"/>
      <c r="BA56" s="162"/>
      <c r="BB56" s="135"/>
      <c r="BC56" s="136"/>
      <c r="BD56" s="136"/>
      <c r="BE56" s="136"/>
      <c r="BF56" s="136"/>
      <c r="BG56" s="136"/>
      <c r="BH56" s="136"/>
      <c r="BI56" s="136"/>
      <c r="BJ56" s="137"/>
      <c r="BK56" s="135"/>
      <c r="BL56" s="136"/>
      <c r="BM56" s="136"/>
      <c r="BN56" s="136"/>
      <c r="BO56" s="136"/>
      <c r="BP56" s="136"/>
      <c r="BQ56" s="136"/>
      <c r="BR56" s="136"/>
      <c r="BS56" s="137"/>
      <c r="BT56" s="138"/>
      <c r="BU56" s="139"/>
      <c r="BV56" s="139"/>
      <c r="BW56" s="139"/>
      <c r="BX56" s="139"/>
      <c r="BY56" s="139"/>
      <c r="BZ56" s="140"/>
      <c r="CA56" s="135"/>
      <c r="CB56" s="136"/>
      <c r="CC56" s="136"/>
      <c r="CD56" s="136"/>
      <c r="CE56" s="136"/>
      <c r="CF56" s="136"/>
      <c r="CG56" s="137"/>
      <c r="CH56" s="138"/>
      <c r="CI56" s="139"/>
      <c r="CJ56" s="139"/>
      <c r="CK56" s="139"/>
      <c r="CL56" s="139"/>
      <c r="CM56" s="139"/>
      <c r="CN56" s="140"/>
      <c r="CO56" s="138"/>
      <c r="CP56" s="139"/>
      <c r="CQ56" s="139"/>
      <c r="CR56" s="139"/>
      <c r="CS56" s="139"/>
      <c r="CT56" s="139"/>
      <c r="CU56" s="140"/>
      <c r="CV56" s="135"/>
      <c r="CW56" s="136"/>
      <c r="CX56" s="136"/>
      <c r="CY56" s="136"/>
      <c r="CZ56" s="136"/>
      <c r="DA56" s="136"/>
      <c r="DB56" s="136"/>
      <c r="DC56" s="136"/>
      <c r="DD56" s="137"/>
      <c r="DE56" s="135"/>
      <c r="DF56" s="136"/>
      <c r="DG56" s="136"/>
      <c r="DH56" s="136"/>
      <c r="DI56" s="136"/>
      <c r="DJ56" s="136"/>
      <c r="DK56" s="136"/>
      <c r="DL56" s="136"/>
      <c r="DM56" s="137"/>
      <c r="DN56" s="135"/>
      <c r="DO56" s="136"/>
      <c r="DP56" s="136"/>
      <c r="DQ56" s="136"/>
      <c r="DR56" s="136"/>
      <c r="DS56" s="136"/>
      <c r="DT56" s="137"/>
      <c r="DU56" s="135"/>
      <c r="DV56" s="136"/>
      <c r="DW56" s="136"/>
      <c r="DX56" s="136"/>
      <c r="DY56" s="136"/>
      <c r="DZ56" s="136"/>
      <c r="EA56" s="137"/>
      <c r="EB56" s="135"/>
      <c r="EC56" s="136"/>
      <c r="ED56" s="136"/>
      <c r="EE56" s="136"/>
      <c r="EF56" s="136"/>
      <c r="EG56" s="136"/>
      <c r="EH56" s="137"/>
      <c r="EI56" s="135"/>
      <c r="EJ56" s="136"/>
      <c r="EK56" s="136"/>
      <c r="EL56" s="136"/>
      <c r="EM56" s="136"/>
      <c r="EN56" s="136"/>
      <c r="EO56" s="137"/>
      <c r="EP56" s="135"/>
      <c r="EQ56" s="136"/>
      <c r="ER56" s="136"/>
      <c r="ES56" s="136"/>
      <c r="ET56" s="136"/>
      <c r="EU56" s="136"/>
      <c r="EV56" s="136"/>
      <c r="EW56" s="136"/>
      <c r="EX56" s="136"/>
      <c r="EY56" s="137"/>
    </row>
    <row r="57" spans="1:155" s="5" customFormat="1" ht="8.25">
      <c r="A57" s="175" t="s">
        <v>105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7"/>
      <c r="AN57" s="157" t="s">
        <v>3</v>
      </c>
      <c r="AO57" s="158"/>
      <c r="AP57" s="158"/>
      <c r="AQ57" s="158"/>
      <c r="AR57" s="158"/>
      <c r="AS57" s="158"/>
      <c r="AT57" s="158"/>
      <c r="AU57" s="159"/>
      <c r="AV57" s="160" t="s">
        <v>29</v>
      </c>
      <c r="AW57" s="161"/>
      <c r="AX57" s="161"/>
      <c r="AY57" s="161"/>
      <c r="AZ57" s="161"/>
      <c r="BA57" s="162"/>
      <c r="BB57" s="135"/>
      <c r="BC57" s="136"/>
      <c r="BD57" s="136"/>
      <c r="BE57" s="136"/>
      <c r="BF57" s="136"/>
      <c r="BG57" s="136"/>
      <c r="BH57" s="136"/>
      <c r="BI57" s="136"/>
      <c r="BJ57" s="137"/>
      <c r="BK57" s="135"/>
      <c r="BL57" s="136"/>
      <c r="BM57" s="136"/>
      <c r="BN57" s="136"/>
      <c r="BO57" s="136"/>
      <c r="BP57" s="136"/>
      <c r="BQ57" s="136"/>
      <c r="BR57" s="136"/>
      <c r="BS57" s="137"/>
      <c r="BT57" s="138"/>
      <c r="BU57" s="139"/>
      <c r="BV57" s="139"/>
      <c r="BW57" s="139"/>
      <c r="BX57" s="139"/>
      <c r="BY57" s="139"/>
      <c r="BZ57" s="140"/>
      <c r="CA57" s="135"/>
      <c r="CB57" s="136"/>
      <c r="CC57" s="136"/>
      <c r="CD57" s="136"/>
      <c r="CE57" s="136"/>
      <c r="CF57" s="136"/>
      <c r="CG57" s="137"/>
      <c r="CH57" s="138"/>
      <c r="CI57" s="139"/>
      <c r="CJ57" s="139"/>
      <c r="CK57" s="139"/>
      <c r="CL57" s="139"/>
      <c r="CM57" s="139"/>
      <c r="CN57" s="140"/>
      <c r="CO57" s="138"/>
      <c r="CP57" s="139"/>
      <c r="CQ57" s="139"/>
      <c r="CR57" s="139"/>
      <c r="CS57" s="139"/>
      <c r="CT57" s="139"/>
      <c r="CU57" s="140"/>
      <c r="CV57" s="135"/>
      <c r="CW57" s="136"/>
      <c r="CX57" s="136"/>
      <c r="CY57" s="136"/>
      <c r="CZ57" s="136"/>
      <c r="DA57" s="136"/>
      <c r="DB57" s="136"/>
      <c r="DC57" s="136"/>
      <c r="DD57" s="137"/>
      <c r="DE57" s="135"/>
      <c r="DF57" s="136"/>
      <c r="DG57" s="136"/>
      <c r="DH57" s="136"/>
      <c r="DI57" s="136"/>
      <c r="DJ57" s="136"/>
      <c r="DK57" s="136"/>
      <c r="DL57" s="136"/>
      <c r="DM57" s="137"/>
      <c r="DN57" s="135"/>
      <c r="DO57" s="136"/>
      <c r="DP57" s="136"/>
      <c r="DQ57" s="136"/>
      <c r="DR57" s="136"/>
      <c r="DS57" s="136"/>
      <c r="DT57" s="137"/>
      <c r="DU57" s="135"/>
      <c r="DV57" s="136"/>
      <c r="DW57" s="136"/>
      <c r="DX57" s="136"/>
      <c r="DY57" s="136"/>
      <c r="DZ57" s="136"/>
      <c r="EA57" s="137"/>
      <c r="EB57" s="135"/>
      <c r="EC57" s="136"/>
      <c r="ED57" s="136"/>
      <c r="EE57" s="136"/>
      <c r="EF57" s="136"/>
      <c r="EG57" s="136"/>
      <c r="EH57" s="137"/>
      <c r="EI57" s="135"/>
      <c r="EJ57" s="136"/>
      <c r="EK57" s="136"/>
      <c r="EL57" s="136"/>
      <c r="EM57" s="136"/>
      <c r="EN57" s="136"/>
      <c r="EO57" s="137"/>
      <c r="EP57" s="135"/>
      <c r="EQ57" s="136"/>
      <c r="ER57" s="136"/>
      <c r="ES57" s="136"/>
      <c r="ET57" s="136"/>
      <c r="EU57" s="136"/>
      <c r="EV57" s="136"/>
      <c r="EW57" s="136"/>
      <c r="EX57" s="136"/>
      <c r="EY57" s="137"/>
    </row>
    <row r="58" spans="1:155" s="12" customFormat="1" ht="9.75">
      <c r="A58" s="126" t="s">
        <v>32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8"/>
    </row>
    <row r="59" spans="1:155" s="5" customFormat="1" ht="8.25">
      <c r="A59" s="175" t="s">
        <v>39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7"/>
      <c r="AN59" s="145" t="s">
        <v>3</v>
      </c>
      <c r="AO59" s="146"/>
      <c r="AP59" s="146"/>
      <c r="AQ59" s="146"/>
      <c r="AR59" s="146"/>
      <c r="AS59" s="146"/>
      <c r="AT59" s="146"/>
      <c r="AU59" s="147"/>
      <c r="AV59" s="148" t="s">
        <v>30</v>
      </c>
      <c r="AW59" s="149"/>
      <c r="AX59" s="149"/>
      <c r="AY59" s="149"/>
      <c r="AZ59" s="149"/>
      <c r="BA59" s="150"/>
      <c r="BB59" s="142"/>
      <c r="BC59" s="133"/>
      <c r="BD59" s="133"/>
      <c r="BE59" s="133"/>
      <c r="BF59" s="133"/>
      <c r="BG59" s="133"/>
      <c r="BH59" s="133"/>
      <c r="BI59" s="133"/>
      <c r="BJ59" s="134"/>
      <c r="BK59" s="132"/>
      <c r="BL59" s="133"/>
      <c r="BM59" s="133"/>
      <c r="BN59" s="133"/>
      <c r="BO59" s="133"/>
      <c r="BP59" s="133"/>
      <c r="BQ59" s="133"/>
      <c r="BR59" s="133"/>
      <c r="BS59" s="134"/>
      <c r="BT59" s="151"/>
      <c r="BU59" s="173"/>
      <c r="BV59" s="173"/>
      <c r="BW59" s="173"/>
      <c r="BX59" s="173"/>
      <c r="BY59" s="173"/>
      <c r="BZ59" s="174"/>
      <c r="CA59" s="132"/>
      <c r="CB59" s="133"/>
      <c r="CC59" s="133"/>
      <c r="CD59" s="133"/>
      <c r="CE59" s="133"/>
      <c r="CF59" s="133"/>
      <c r="CG59" s="134"/>
      <c r="CH59" s="142"/>
      <c r="CI59" s="143"/>
      <c r="CJ59" s="143"/>
      <c r="CK59" s="143"/>
      <c r="CL59" s="143"/>
      <c r="CM59" s="143"/>
      <c r="CN59" s="144"/>
      <c r="CO59" s="142"/>
      <c r="CP59" s="143"/>
      <c r="CQ59" s="143"/>
      <c r="CR59" s="143"/>
      <c r="CS59" s="143"/>
      <c r="CT59" s="143"/>
      <c r="CU59" s="144"/>
      <c r="CV59" s="132"/>
      <c r="CW59" s="133"/>
      <c r="CX59" s="133"/>
      <c r="CY59" s="133"/>
      <c r="CZ59" s="133"/>
      <c r="DA59" s="133"/>
      <c r="DB59" s="133"/>
      <c r="DC59" s="133"/>
      <c r="DD59" s="134"/>
      <c r="DE59" s="132"/>
      <c r="DF59" s="133"/>
      <c r="DG59" s="133"/>
      <c r="DH59" s="133"/>
      <c r="DI59" s="133"/>
      <c r="DJ59" s="133"/>
      <c r="DK59" s="133"/>
      <c r="DL59" s="133"/>
      <c r="DM59" s="134"/>
      <c r="DN59" s="132"/>
      <c r="DO59" s="133"/>
      <c r="DP59" s="133"/>
      <c r="DQ59" s="133"/>
      <c r="DR59" s="133"/>
      <c r="DS59" s="133"/>
      <c r="DT59" s="134"/>
      <c r="DU59" s="132"/>
      <c r="DV59" s="133"/>
      <c r="DW59" s="133"/>
      <c r="DX59" s="133"/>
      <c r="DY59" s="133"/>
      <c r="DZ59" s="133"/>
      <c r="EA59" s="134"/>
      <c r="EB59" s="132"/>
      <c r="EC59" s="133"/>
      <c r="ED59" s="133"/>
      <c r="EE59" s="133"/>
      <c r="EF59" s="133"/>
      <c r="EG59" s="133"/>
      <c r="EH59" s="134"/>
      <c r="EI59" s="132"/>
      <c r="EJ59" s="133"/>
      <c r="EK59" s="133"/>
      <c r="EL59" s="133"/>
      <c r="EM59" s="133"/>
      <c r="EN59" s="133"/>
      <c r="EO59" s="134"/>
      <c r="EP59" s="132"/>
      <c r="EQ59" s="133"/>
      <c r="ER59" s="133"/>
      <c r="ES59" s="133"/>
      <c r="ET59" s="133"/>
      <c r="EU59" s="133"/>
      <c r="EV59" s="133"/>
      <c r="EW59" s="133"/>
      <c r="EX59" s="133"/>
      <c r="EY59" s="134"/>
    </row>
    <row r="60" spans="1:155" s="5" customFormat="1" ht="8.25">
      <c r="A60" s="175" t="s">
        <v>40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7"/>
      <c r="AN60" s="145" t="s">
        <v>3</v>
      </c>
      <c r="AO60" s="146"/>
      <c r="AP60" s="146"/>
      <c r="AQ60" s="146"/>
      <c r="AR60" s="146"/>
      <c r="AS60" s="146"/>
      <c r="AT60" s="146"/>
      <c r="AU60" s="147"/>
      <c r="AV60" s="148" t="s">
        <v>31</v>
      </c>
      <c r="AW60" s="149"/>
      <c r="AX60" s="149"/>
      <c r="AY60" s="149"/>
      <c r="AZ60" s="149"/>
      <c r="BA60" s="150"/>
      <c r="BB60" s="142"/>
      <c r="BC60" s="133"/>
      <c r="BD60" s="133"/>
      <c r="BE60" s="133"/>
      <c r="BF60" s="133"/>
      <c r="BG60" s="133"/>
      <c r="BH60" s="133"/>
      <c r="BI60" s="133"/>
      <c r="BJ60" s="134"/>
      <c r="BK60" s="132"/>
      <c r="BL60" s="133"/>
      <c r="BM60" s="133"/>
      <c r="BN60" s="133"/>
      <c r="BO60" s="133"/>
      <c r="BP60" s="133"/>
      <c r="BQ60" s="133"/>
      <c r="BR60" s="133"/>
      <c r="BS60" s="134"/>
      <c r="BT60" s="151"/>
      <c r="BU60" s="152"/>
      <c r="BV60" s="152"/>
      <c r="BW60" s="152"/>
      <c r="BX60" s="152"/>
      <c r="BY60" s="152"/>
      <c r="BZ60" s="153"/>
      <c r="CA60" s="132"/>
      <c r="CB60" s="133"/>
      <c r="CC60" s="133"/>
      <c r="CD60" s="133"/>
      <c r="CE60" s="133"/>
      <c r="CF60" s="133"/>
      <c r="CG60" s="134"/>
      <c r="CH60" s="142"/>
      <c r="CI60" s="143"/>
      <c r="CJ60" s="143"/>
      <c r="CK60" s="143"/>
      <c r="CL60" s="143"/>
      <c r="CM60" s="143"/>
      <c r="CN60" s="144"/>
      <c r="CO60" s="142"/>
      <c r="CP60" s="143"/>
      <c r="CQ60" s="143"/>
      <c r="CR60" s="143"/>
      <c r="CS60" s="143"/>
      <c r="CT60" s="143"/>
      <c r="CU60" s="144"/>
      <c r="CV60" s="132"/>
      <c r="CW60" s="133"/>
      <c r="CX60" s="133"/>
      <c r="CY60" s="133"/>
      <c r="CZ60" s="133"/>
      <c r="DA60" s="133"/>
      <c r="DB60" s="133"/>
      <c r="DC60" s="133"/>
      <c r="DD60" s="134"/>
      <c r="DE60" s="132"/>
      <c r="DF60" s="133"/>
      <c r="DG60" s="133"/>
      <c r="DH60" s="133"/>
      <c r="DI60" s="133"/>
      <c r="DJ60" s="133"/>
      <c r="DK60" s="133"/>
      <c r="DL60" s="133"/>
      <c r="DM60" s="134"/>
      <c r="DN60" s="132"/>
      <c r="DO60" s="133"/>
      <c r="DP60" s="133"/>
      <c r="DQ60" s="133"/>
      <c r="DR60" s="133"/>
      <c r="DS60" s="133"/>
      <c r="DT60" s="134"/>
      <c r="DU60" s="132"/>
      <c r="DV60" s="133"/>
      <c r="DW60" s="133"/>
      <c r="DX60" s="133"/>
      <c r="DY60" s="133"/>
      <c r="DZ60" s="133"/>
      <c r="EA60" s="134"/>
      <c r="EB60" s="132"/>
      <c r="EC60" s="133"/>
      <c r="ED60" s="133"/>
      <c r="EE60" s="133"/>
      <c r="EF60" s="133"/>
      <c r="EG60" s="133"/>
      <c r="EH60" s="134"/>
      <c r="EI60" s="132"/>
      <c r="EJ60" s="133"/>
      <c r="EK60" s="133"/>
      <c r="EL60" s="133"/>
      <c r="EM60" s="133"/>
      <c r="EN60" s="133"/>
      <c r="EO60" s="134"/>
      <c r="EP60" s="132"/>
      <c r="EQ60" s="133"/>
      <c r="ER60" s="133"/>
      <c r="ES60" s="133"/>
      <c r="ET60" s="133"/>
      <c r="EU60" s="133"/>
      <c r="EV60" s="133"/>
      <c r="EW60" s="133"/>
      <c r="EX60" s="133"/>
      <c r="EY60" s="134"/>
    </row>
    <row r="61" spans="1:155" s="5" customFormat="1" ht="24.75" customHeight="1">
      <c r="A61" s="175" t="s">
        <v>59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7"/>
      <c r="AN61" s="157" t="s">
        <v>3</v>
      </c>
      <c r="AO61" s="158"/>
      <c r="AP61" s="158"/>
      <c r="AQ61" s="158"/>
      <c r="AR61" s="158"/>
      <c r="AS61" s="158"/>
      <c r="AT61" s="158"/>
      <c r="AU61" s="159"/>
      <c r="AV61" s="160" t="s">
        <v>36</v>
      </c>
      <c r="AW61" s="161"/>
      <c r="AX61" s="161"/>
      <c r="AY61" s="161"/>
      <c r="AZ61" s="161"/>
      <c r="BA61" s="162"/>
      <c r="BB61" s="135"/>
      <c r="BC61" s="136"/>
      <c r="BD61" s="136"/>
      <c r="BE61" s="136"/>
      <c r="BF61" s="136"/>
      <c r="BG61" s="136"/>
      <c r="BH61" s="136"/>
      <c r="BI61" s="136"/>
      <c r="BJ61" s="137"/>
      <c r="BK61" s="135"/>
      <c r="BL61" s="136"/>
      <c r="BM61" s="136"/>
      <c r="BN61" s="136"/>
      <c r="BO61" s="136"/>
      <c r="BP61" s="136"/>
      <c r="BQ61" s="136"/>
      <c r="BR61" s="136"/>
      <c r="BS61" s="137"/>
      <c r="BT61" s="135"/>
      <c r="BU61" s="136"/>
      <c r="BV61" s="136"/>
      <c r="BW61" s="136"/>
      <c r="BX61" s="136"/>
      <c r="BY61" s="136"/>
      <c r="BZ61" s="137"/>
      <c r="CA61" s="135"/>
      <c r="CB61" s="136"/>
      <c r="CC61" s="136"/>
      <c r="CD61" s="136"/>
      <c r="CE61" s="136"/>
      <c r="CF61" s="136"/>
      <c r="CG61" s="137"/>
      <c r="CH61" s="135"/>
      <c r="CI61" s="136"/>
      <c r="CJ61" s="136"/>
      <c r="CK61" s="136"/>
      <c r="CL61" s="136"/>
      <c r="CM61" s="136"/>
      <c r="CN61" s="137"/>
      <c r="CO61" s="135"/>
      <c r="CP61" s="136"/>
      <c r="CQ61" s="136"/>
      <c r="CR61" s="136"/>
      <c r="CS61" s="136"/>
      <c r="CT61" s="136"/>
      <c r="CU61" s="137"/>
      <c r="CV61" s="135"/>
      <c r="CW61" s="136"/>
      <c r="CX61" s="136"/>
      <c r="CY61" s="136"/>
      <c r="CZ61" s="136"/>
      <c r="DA61" s="136"/>
      <c r="DB61" s="136"/>
      <c r="DC61" s="136"/>
      <c r="DD61" s="137"/>
      <c r="DE61" s="135"/>
      <c r="DF61" s="136"/>
      <c r="DG61" s="136"/>
      <c r="DH61" s="136"/>
      <c r="DI61" s="136"/>
      <c r="DJ61" s="136"/>
      <c r="DK61" s="136"/>
      <c r="DL61" s="136"/>
      <c r="DM61" s="137"/>
      <c r="DN61" s="135"/>
      <c r="DO61" s="136"/>
      <c r="DP61" s="136"/>
      <c r="DQ61" s="136"/>
      <c r="DR61" s="136"/>
      <c r="DS61" s="136"/>
      <c r="DT61" s="137"/>
      <c r="DU61" s="135"/>
      <c r="DV61" s="136"/>
      <c r="DW61" s="136"/>
      <c r="DX61" s="136"/>
      <c r="DY61" s="136"/>
      <c r="DZ61" s="136"/>
      <c r="EA61" s="137"/>
      <c r="EB61" s="135"/>
      <c r="EC61" s="136"/>
      <c r="ED61" s="136"/>
      <c r="EE61" s="136"/>
      <c r="EF61" s="136"/>
      <c r="EG61" s="136"/>
      <c r="EH61" s="137"/>
      <c r="EI61" s="135"/>
      <c r="EJ61" s="136"/>
      <c r="EK61" s="136"/>
      <c r="EL61" s="136"/>
      <c r="EM61" s="136"/>
      <c r="EN61" s="136"/>
      <c r="EO61" s="137"/>
      <c r="EP61" s="135"/>
      <c r="EQ61" s="136"/>
      <c r="ER61" s="136"/>
      <c r="ES61" s="136"/>
      <c r="ET61" s="136"/>
      <c r="EU61" s="136"/>
      <c r="EV61" s="136"/>
      <c r="EW61" s="136"/>
      <c r="EX61" s="136"/>
      <c r="EY61" s="137"/>
    </row>
    <row r="62" spans="1:155" s="5" customFormat="1" ht="16.5" customHeight="1">
      <c r="A62" s="175" t="s">
        <v>116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7"/>
      <c r="AN62" s="145" t="s">
        <v>3</v>
      </c>
      <c r="AO62" s="146"/>
      <c r="AP62" s="146"/>
      <c r="AQ62" s="146"/>
      <c r="AR62" s="146"/>
      <c r="AS62" s="146"/>
      <c r="AT62" s="146"/>
      <c r="AU62" s="147"/>
      <c r="AV62" s="148" t="s">
        <v>37</v>
      </c>
      <c r="AW62" s="149"/>
      <c r="AX62" s="149"/>
      <c r="AY62" s="149"/>
      <c r="AZ62" s="149"/>
      <c r="BA62" s="150"/>
      <c r="BB62" s="151">
        <f>BB63+BB64+BB65+BB66</f>
        <v>1777.21717</v>
      </c>
      <c r="BC62" s="152"/>
      <c r="BD62" s="152"/>
      <c r="BE62" s="152"/>
      <c r="BF62" s="152"/>
      <c r="BG62" s="152"/>
      <c r="BH62" s="152"/>
      <c r="BI62" s="152"/>
      <c r="BJ62" s="153"/>
      <c r="BK62" s="142">
        <f>BB62</f>
        <v>1777.21717</v>
      </c>
      <c r="BL62" s="143"/>
      <c r="BM62" s="143"/>
      <c r="BN62" s="143"/>
      <c r="BO62" s="143"/>
      <c r="BP62" s="143"/>
      <c r="BQ62" s="143"/>
      <c r="BR62" s="143"/>
      <c r="BS62" s="144"/>
      <c r="BT62" s="151">
        <f>BT63+BT64+BT65+BT66</f>
        <v>609</v>
      </c>
      <c r="BU62" s="152"/>
      <c r="BV62" s="152"/>
      <c r="BW62" s="152"/>
      <c r="BX62" s="152"/>
      <c r="BY62" s="152"/>
      <c r="BZ62" s="153"/>
      <c r="CA62" s="132"/>
      <c r="CB62" s="133"/>
      <c r="CC62" s="133"/>
      <c r="CD62" s="133"/>
      <c r="CE62" s="133"/>
      <c r="CF62" s="133"/>
      <c r="CG62" s="134"/>
      <c r="CH62" s="142">
        <f>CH63+CH64+CH65+CH66</f>
        <v>609</v>
      </c>
      <c r="CI62" s="143"/>
      <c r="CJ62" s="143"/>
      <c r="CK62" s="143"/>
      <c r="CL62" s="143"/>
      <c r="CM62" s="143"/>
      <c r="CN62" s="144"/>
      <c r="CO62" s="142">
        <f>BK62-CH62</f>
        <v>1168.21717</v>
      </c>
      <c r="CP62" s="143"/>
      <c r="CQ62" s="143"/>
      <c r="CR62" s="143"/>
      <c r="CS62" s="143"/>
      <c r="CT62" s="143"/>
      <c r="CU62" s="144"/>
      <c r="CV62" s="132"/>
      <c r="CW62" s="133"/>
      <c r="CX62" s="133"/>
      <c r="CY62" s="133"/>
      <c r="CZ62" s="133"/>
      <c r="DA62" s="133"/>
      <c r="DB62" s="133"/>
      <c r="DC62" s="133"/>
      <c r="DD62" s="134"/>
      <c r="DE62" s="132"/>
      <c r="DF62" s="133"/>
      <c r="DG62" s="133"/>
      <c r="DH62" s="133"/>
      <c r="DI62" s="133"/>
      <c r="DJ62" s="133"/>
      <c r="DK62" s="133"/>
      <c r="DL62" s="133"/>
      <c r="DM62" s="134"/>
      <c r="DN62" s="132"/>
      <c r="DO62" s="133"/>
      <c r="DP62" s="133"/>
      <c r="DQ62" s="133"/>
      <c r="DR62" s="133"/>
      <c r="DS62" s="133"/>
      <c r="DT62" s="134"/>
      <c r="DU62" s="132"/>
      <c r="DV62" s="133"/>
      <c r="DW62" s="133"/>
      <c r="DX62" s="133"/>
      <c r="DY62" s="133"/>
      <c r="DZ62" s="133"/>
      <c r="EA62" s="134"/>
      <c r="EB62" s="132"/>
      <c r="EC62" s="133"/>
      <c r="ED62" s="133"/>
      <c r="EE62" s="133"/>
      <c r="EF62" s="133"/>
      <c r="EG62" s="133"/>
      <c r="EH62" s="134"/>
      <c r="EI62" s="132"/>
      <c r="EJ62" s="133"/>
      <c r="EK62" s="133"/>
      <c r="EL62" s="133"/>
      <c r="EM62" s="133"/>
      <c r="EN62" s="133"/>
      <c r="EO62" s="134"/>
      <c r="EP62" s="132"/>
      <c r="EQ62" s="133"/>
      <c r="ER62" s="133"/>
      <c r="ES62" s="133"/>
      <c r="ET62" s="133"/>
      <c r="EU62" s="133"/>
      <c r="EV62" s="133"/>
      <c r="EW62" s="133"/>
      <c r="EX62" s="133"/>
      <c r="EY62" s="134"/>
    </row>
    <row r="63" spans="1:155" s="5" customFormat="1" ht="7.5" customHeight="1">
      <c r="A63" s="169" t="s">
        <v>42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1"/>
      <c r="AN63" s="145" t="s">
        <v>3</v>
      </c>
      <c r="AO63" s="146"/>
      <c r="AP63" s="146"/>
      <c r="AQ63" s="146"/>
      <c r="AR63" s="146"/>
      <c r="AS63" s="146"/>
      <c r="AT63" s="146"/>
      <c r="AU63" s="147"/>
      <c r="AV63" s="148"/>
      <c r="AW63" s="149"/>
      <c r="AX63" s="149"/>
      <c r="AY63" s="149"/>
      <c r="AZ63" s="149"/>
      <c r="BA63" s="150"/>
      <c r="BB63" s="132">
        <v>0</v>
      </c>
      <c r="BC63" s="133"/>
      <c r="BD63" s="133"/>
      <c r="BE63" s="133"/>
      <c r="BF63" s="133"/>
      <c r="BG63" s="133"/>
      <c r="BH63" s="133"/>
      <c r="BI63" s="133"/>
      <c r="BJ63" s="134"/>
      <c r="BK63" s="132">
        <f>BB63</f>
        <v>0</v>
      </c>
      <c r="BL63" s="133"/>
      <c r="BM63" s="133"/>
      <c r="BN63" s="133"/>
      <c r="BO63" s="133"/>
      <c r="BP63" s="133"/>
      <c r="BQ63" s="133"/>
      <c r="BR63" s="133"/>
      <c r="BS63" s="134"/>
      <c r="BT63" s="151">
        <v>0</v>
      </c>
      <c r="BU63" s="173"/>
      <c r="BV63" s="173"/>
      <c r="BW63" s="173"/>
      <c r="BX63" s="173"/>
      <c r="BY63" s="173"/>
      <c r="BZ63" s="174"/>
      <c r="CA63" s="132"/>
      <c r="CB63" s="133"/>
      <c r="CC63" s="133"/>
      <c r="CD63" s="133"/>
      <c r="CE63" s="133"/>
      <c r="CF63" s="133"/>
      <c r="CG63" s="134"/>
      <c r="CH63" s="132">
        <f>BT63+CA63</f>
        <v>0</v>
      </c>
      <c r="CI63" s="133"/>
      <c r="CJ63" s="133"/>
      <c r="CK63" s="133"/>
      <c r="CL63" s="133"/>
      <c r="CM63" s="133"/>
      <c r="CN63" s="134"/>
      <c r="CO63" s="132">
        <f>BK63-CH63</f>
        <v>0</v>
      </c>
      <c r="CP63" s="133"/>
      <c r="CQ63" s="133"/>
      <c r="CR63" s="133"/>
      <c r="CS63" s="133"/>
      <c r="CT63" s="133"/>
      <c r="CU63" s="134"/>
      <c r="CV63" s="132"/>
      <c r="CW63" s="133"/>
      <c r="CX63" s="133"/>
      <c r="CY63" s="133"/>
      <c r="CZ63" s="133"/>
      <c r="DA63" s="133"/>
      <c r="DB63" s="133"/>
      <c r="DC63" s="133"/>
      <c r="DD63" s="134"/>
      <c r="DE63" s="132"/>
      <c r="DF63" s="133"/>
      <c r="DG63" s="133"/>
      <c r="DH63" s="133"/>
      <c r="DI63" s="133"/>
      <c r="DJ63" s="133"/>
      <c r="DK63" s="133"/>
      <c r="DL63" s="133"/>
      <c r="DM63" s="134"/>
      <c r="DN63" s="132"/>
      <c r="DO63" s="133"/>
      <c r="DP63" s="133"/>
      <c r="DQ63" s="133"/>
      <c r="DR63" s="133"/>
      <c r="DS63" s="133"/>
      <c r="DT63" s="134"/>
      <c r="DU63" s="132"/>
      <c r="DV63" s="133"/>
      <c r="DW63" s="133"/>
      <c r="DX63" s="133"/>
      <c r="DY63" s="133"/>
      <c r="DZ63" s="133"/>
      <c r="EA63" s="134"/>
      <c r="EB63" s="132"/>
      <c r="EC63" s="133"/>
      <c r="ED63" s="133"/>
      <c r="EE63" s="133"/>
      <c r="EF63" s="133"/>
      <c r="EG63" s="133"/>
      <c r="EH63" s="134"/>
      <c r="EI63" s="132"/>
      <c r="EJ63" s="133"/>
      <c r="EK63" s="133"/>
      <c r="EL63" s="133"/>
      <c r="EM63" s="133"/>
      <c r="EN63" s="133"/>
      <c r="EO63" s="134"/>
      <c r="EP63" s="132"/>
      <c r="EQ63" s="133"/>
      <c r="ER63" s="133"/>
      <c r="ES63" s="133"/>
      <c r="ET63" s="133"/>
      <c r="EU63" s="133"/>
      <c r="EV63" s="133"/>
      <c r="EW63" s="133"/>
      <c r="EX63" s="133"/>
      <c r="EY63" s="134"/>
    </row>
    <row r="64" spans="1:155" s="17" customFormat="1" ht="8.25">
      <c r="A64" s="178" t="s">
        <v>115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80"/>
      <c r="AN64" s="132" t="s">
        <v>3</v>
      </c>
      <c r="AO64" s="133"/>
      <c r="AP64" s="133"/>
      <c r="AQ64" s="133"/>
      <c r="AR64" s="133"/>
      <c r="AS64" s="133"/>
      <c r="AT64" s="133"/>
      <c r="AU64" s="134"/>
      <c r="AV64" s="207"/>
      <c r="AW64" s="208"/>
      <c r="AX64" s="208"/>
      <c r="AY64" s="208"/>
      <c r="AZ64" s="208"/>
      <c r="BA64" s="209"/>
      <c r="BB64" s="132"/>
      <c r="BC64" s="133"/>
      <c r="BD64" s="133"/>
      <c r="BE64" s="133"/>
      <c r="BF64" s="133"/>
      <c r="BG64" s="133"/>
      <c r="BH64" s="133"/>
      <c r="BI64" s="133"/>
      <c r="BJ64" s="134"/>
      <c r="BK64" s="132"/>
      <c r="BL64" s="133"/>
      <c r="BM64" s="133"/>
      <c r="BN64" s="133"/>
      <c r="BO64" s="133"/>
      <c r="BP64" s="133"/>
      <c r="BQ64" s="133"/>
      <c r="BR64" s="133"/>
      <c r="BS64" s="134"/>
      <c r="BT64" s="132"/>
      <c r="BU64" s="133"/>
      <c r="BV64" s="133"/>
      <c r="BW64" s="133"/>
      <c r="BX64" s="133"/>
      <c r="BY64" s="133"/>
      <c r="BZ64" s="134"/>
      <c r="CA64" s="132"/>
      <c r="CB64" s="133"/>
      <c r="CC64" s="133"/>
      <c r="CD64" s="133"/>
      <c r="CE64" s="133"/>
      <c r="CF64" s="133"/>
      <c r="CG64" s="134"/>
      <c r="CH64" s="132"/>
      <c r="CI64" s="133"/>
      <c r="CJ64" s="133"/>
      <c r="CK64" s="133"/>
      <c r="CL64" s="133"/>
      <c r="CM64" s="133"/>
      <c r="CN64" s="134"/>
      <c r="CO64" s="132"/>
      <c r="CP64" s="133"/>
      <c r="CQ64" s="133"/>
      <c r="CR64" s="133"/>
      <c r="CS64" s="133"/>
      <c r="CT64" s="133"/>
      <c r="CU64" s="134"/>
      <c r="CV64" s="132"/>
      <c r="CW64" s="133"/>
      <c r="CX64" s="133"/>
      <c r="CY64" s="133"/>
      <c r="CZ64" s="133"/>
      <c r="DA64" s="133"/>
      <c r="DB64" s="133"/>
      <c r="DC64" s="133"/>
      <c r="DD64" s="134"/>
      <c r="DE64" s="132"/>
      <c r="DF64" s="133"/>
      <c r="DG64" s="133"/>
      <c r="DH64" s="133"/>
      <c r="DI64" s="133"/>
      <c r="DJ64" s="133"/>
      <c r="DK64" s="133"/>
      <c r="DL64" s="133"/>
      <c r="DM64" s="134"/>
      <c r="DN64" s="132"/>
      <c r="DO64" s="133"/>
      <c r="DP64" s="133"/>
      <c r="DQ64" s="133"/>
      <c r="DR64" s="133"/>
      <c r="DS64" s="133"/>
      <c r="DT64" s="134"/>
      <c r="DU64" s="132"/>
      <c r="DV64" s="133"/>
      <c r="DW64" s="133"/>
      <c r="DX64" s="133"/>
      <c r="DY64" s="133"/>
      <c r="DZ64" s="133"/>
      <c r="EA64" s="134"/>
      <c r="EB64" s="132"/>
      <c r="EC64" s="133"/>
      <c r="ED64" s="133"/>
      <c r="EE64" s="133"/>
      <c r="EF64" s="133"/>
      <c r="EG64" s="133"/>
      <c r="EH64" s="134"/>
      <c r="EI64" s="132"/>
      <c r="EJ64" s="133"/>
      <c r="EK64" s="133"/>
      <c r="EL64" s="133"/>
      <c r="EM64" s="133"/>
      <c r="EN64" s="133"/>
      <c r="EO64" s="134"/>
      <c r="EP64" s="132"/>
      <c r="EQ64" s="133"/>
      <c r="ER64" s="133"/>
      <c r="ES64" s="133"/>
      <c r="ET64" s="133"/>
      <c r="EU64" s="133"/>
      <c r="EV64" s="133"/>
      <c r="EW64" s="133"/>
      <c r="EX64" s="133"/>
      <c r="EY64" s="134"/>
    </row>
    <row r="65" spans="1:155" s="5" customFormat="1" ht="16.5" customHeight="1">
      <c r="A65" s="169" t="s">
        <v>43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1"/>
      <c r="AN65" s="157" t="s">
        <v>3</v>
      </c>
      <c r="AO65" s="158"/>
      <c r="AP65" s="158"/>
      <c r="AQ65" s="158"/>
      <c r="AR65" s="158"/>
      <c r="AS65" s="158"/>
      <c r="AT65" s="158"/>
      <c r="AU65" s="159"/>
      <c r="AV65" s="160"/>
      <c r="AW65" s="161"/>
      <c r="AX65" s="161"/>
      <c r="AY65" s="161"/>
      <c r="AZ65" s="161"/>
      <c r="BA65" s="162"/>
      <c r="BB65" s="204">
        <f>BB34</f>
        <v>1777.21717</v>
      </c>
      <c r="BC65" s="210"/>
      <c r="BD65" s="210"/>
      <c r="BE65" s="210"/>
      <c r="BF65" s="210"/>
      <c r="BG65" s="210"/>
      <c r="BH65" s="210"/>
      <c r="BI65" s="210"/>
      <c r="BJ65" s="211"/>
      <c r="BK65" s="138">
        <f>BB65</f>
        <v>1777.21717</v>
      </c>
      <c r="BL65" s="139"/>
      <c r="BM65" s="139"/>
      <c r="BN65" s="139"/>
      <c r="BO65" s="139"/>
      <c r="BP65" s="139"/>
      <c r="BQ65" s="139"/>
      <c r="BR65" s="139"/>
      <c r="BS65" s="140"/>
      <c r="BT65" s="204">
        <v>609</v>
      </c>
      <c r="BU65" s="210"/>
      <c r="BV65" s="210"/>
      <c r="BW65" s="210"/>
      <c r="BX65" s="210"/>
      <c r="BY65" s="210"/>
      <c r="BZ65" s="211"/>
      <c r="CA65" s="135"/>
      <c r="CB65" s="136"/>
      <c r="CC65" s="136"/>
      <c r="CD65" s="136"/>
      <c r="CE65" s="136"/>
      <c r="CF65" s="136"/>
      <c r="CG65" s="137"/>
      <c r="CH65" s="132">
        <f>BT65+CA65</f>
        <v>609</v>
      </c>
      <c r="CI65" s="133"/>
      <c r="CJ65" s="133"/>
      <c r="CK65" s="133"/>
      <c r="CL65" s="133"/>
      <c r="CM65" s="133"/>
      <c r="CN65" s="134"/>
      <c r="CO65" s="142">
        <f>BK65-CH65</f>
        <v>1168.21717</v>
      </c>
      <c r="CP65" s="143"/>
      <c r="CQ65" s="143"/>
      <c r="CR65" s="143"/>
      <c r="CS65" s="143"/>
      <c r="CT65" s="143"/>
      <c r="CU65" s="144"/>
      <c r="CV65" s="135"/>
      <c r="CW65" s="136"/>
      <c r="CX65" s="136"/>
      <c r="CY65" s="136"/>
      <c r="CZ65" s="136"/>
      <c r="DA65" s="136"/>
      <c r="DB65" s="136"/>
      <c r="DC65" s="136"/>
      <c r="DD65" s="137"/>
      <c r="DE65" s="135"/>
      <c r="DF65" s="136"/>
      <c r="DG65" s="136"/>
      <c r="DH65" s="136"/>
      <c r="DI65" s="136"/>
      <c r="DJ65" s="136"/>
      <c r="DK65" s="136"/>
      <c r="DL65" s="136"/>
      <c r="DM65" s="137"/>
      <c r="DN65" s="135"/>
      <c r="DO65" s="136"/>
      <c r="DP65" s="136"/>
      <c r="DQ65" s="136"/>
      <c r="DR65" s="136"/>
      <c r="DS65" s="136"/>
      <c r="DT65" s="137"/>
      <c r="DU65" s="135"/>
      <c r="DV65" s="136"/>
      <c r="DW65" s="136"/>
      <c r="DX65" s="136"/>
      <c r="DY65" s="136"/>
      <c r="DZ65" s="136"/>
      <c r="EA65" s="137"/>
      <c r="EB65" s="135"/>
      <c r="EC65" s="136"/>
      <c r="ED65" s="136"/>
      <c r="EE65" s="136"/>
      <c r="EF65" s="136"/>
      <c r="EG65" s="136"/>
      <c r="EH65" s="137"/>
      <c r="EI65" s="135"/>
      <c r="EJ65" s="136"/>
      <c r="EK65" s="136"/>
      <c r="EL65" s="136"/>
      <c r="EM65" s="136"/>
      <c r="EN65" s="136"/>
      <c r="EO65" s="137"/>
      <c r="EP65" s="135"/>
      <c r="EQ65" s="136"/>
      <c r="ER65" s="136"/>
      <c r="ES65" s="136"/>
      <c r="ET65" s="136"/>
      <c r="EU65" s="136"/>
      <c r="EV65" s="136"/>
      <c r="EW65" s="136"/>
      <c r="EX65" s="136"/>
      <c r="EY65" s="137"/>
    </row>
    <row r="66" spans="1:155" s="5" customFormat="1" ht="7.5" customHeight="1">
      <c r="A66" s="169" t="s">
        <v>44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1"/>
      <c r="AN66" s="145" t="s">
        <v>3</v>
      </c>
      <c r="AO66" s="146"/>
      <c r="AP66" s="146"/>
      <c r="AQ66" s="146"/>
      <c r="AR66" s="146"/>
      <c r="AS66" s="146"/>
      <c r="AT66" s="146"/>
      <c r="AU66" s="147"/>
      <c r="AV66" s="148"/>
      <c r="AW66" s="149"/>
      <c r="AX66" s="149"/>
      <c r="AY66" s="149"/>
      <c r="AZ66" s="149"/>
      <c r="BA66" s="150"/>
      <c r="BB66" s="132"/>
      <c r="BC66" s="133"/>
      <c r="BD66" s="133"/>
      <c r="BE66" s="133"/>
      <c r="BF66" s="133"/>
      <c r="BG66" s="133"/>
      <c r="BH66" s="133"/>
      <c r="BI66" s="133"/>
      <c r="BJ66" s="134"/>
      <c r="BK66" s="132"/>
      <c r="BL66" s="133"/>
      <c r="BM66" s="133"/>
      <c r="BN66" s="133"/>
      <c r="BO66" s="133"/>
      <c r="BP66" s="133"/>
      <c r="BQ66" s="133"/>
      <c r="BR66" s="133"/>
      <c r="BS66" s="134"/>
      <c r="BT66" s="132"/>
      <c r="BU66" s="133"/>
      <c r="BV66" s="133"/>
      <c r="BW66" s="133"/>
      <c r="BX66" s="133"/>
      <c r="BY66" s="133"/>
      <c r="BZ66" s="134"/>
      <c r="CA66" s="132"/>
      <c r="CB66" s="133"/>
      <c r="CC66" s="133"/>
      <c r="CD66" s="133"/>
      <c r="CE66" s="133"/>
      <c r="CF66" s="133"/>
      <c r="CG66" s="134"/>
      <c r="CH66" s="132"/>
      <c r="CI66" s="133"/>
      <c r="CJ66" s="133"/>
      <c r="CK66" s="133"/>
      <c r="CL66" s="133"/>
      <c r="CM66" s="133"/>
      <c r="CN66" s="134"/>
      <c r="CO66" s="132"/>
      <c r="CP66" s="133"/>
      <c r="CQ66" s="133"/>
      <c r="CR66" s="133"/>
      <c r="CS66" s="133"/>
      <c r="CT66" s="133"/>
      <c r="CU66" s="134"/>
      <c r="CV66" s="132"/>
      <c r="CW66" s="133"/>
      <c r="CX66" s="133"/>
      <c r="CY66" s="133"/>
      <c r="CZ66" s="133"/>
      <c r="DA66" s="133"/>
      <c r="DB66" s="133"/>
      <c r="DC66" s="133"/>
      <c r="DD66" s="134"/>
      <c r="DE66" s="132"/>
      <c r="DF66" s="133"/>
      <c r="DG66" s="133"/>
      <c r="DH66" s="133"/>
      <c r="DI66" s="133"/>
      <c r="DJ66" s="133"/>
      <c r="DK66" s="133"/>
      <c r="DL66" s="133"/>
      <c r="DM66" s="134"/>
      <c r="DN66" s="132"/>
      <c r="DO66" s="133"/>
      <c r="DP66" s="133"/>
      <c r="DQ66" s="133"/>
      <c r="DR66" s="133"/>
      <c r="DS66" s="133"/>
      <c r="DT66" s="134"/>
      <c r="DU66" s="132"/>
      <c r="DV66" s="133"/>
      <c r="DW66" s="133"/>
      <c r="DX66" s="133"/>
      <c r="DY66" s="133"/>
      <c r="DZ66" s="133"/>
      <c r="EA66" s="134"/>
      <c r="EB66" s="132"/>
      <c r="EC66" s="133"/>
      <c r="ED66" s="133"/>
      <c r="EE66" s="133"/>
      <c r="EF66" s="133"/>
      <c r="EG66" s="133"/>
      <c r="EH66" s="134"/>
      <c r="EI66" s="132"/>
      <c r="EJ66" s="133"/>
      <c r="EK66" s="133"/>
      <c r="EL66" s="133"/>
      <c r="EM66" s="133"/>
      <c r="EN66" s="133"/>
      <c r="EO66" s="134"/>
      <c r="EP66" s="132"/>
      <c r="EQ66" s="133"/>
      <c r="ER66" s="133"/>
      <c r="ES66" s="133"/>
      <c r="ET66" s="133"/>
      <c r="EU66" s="133"/>
      <c r="EV66" s="133"/>
      <c r="EW66" s="133"/>
      <c r="EX66" s="133"/>
      <c r="EY66" s="134"/>
    </row>
    <row r="67" spans="1:155" s="5" customFormat="1" ht="24.75" customHeight="1">
      <c r="A67" s="178" t="s">
        <v>107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80"/>
      <c r="AN67" s="157" t="s">
        <v>3</v>
      </c>
      <c r="AO67" s="158"/>
      <c r="AP67" s="158"/>
      <c r="AQ67" s="158"/>
      <c r="AR67" s="158"/>
      <c r="AS67" s="158"/>
      <c r="AT67" s="158"/>
      <c r="AU67" s="159"/>
      <c r="AV67" s="160" t="s">
        <v>38</v>
      </c>
      <c r="AW67" s="161"/>
      <c r="AX67" s="161"/>
      <c r="AY67" s="161"/>
      <c r="AZ67" s="161"/>
      <c r="BA67" s="162"/>
      <c r="BB67" s="204">
        <f>BB25</f>
        <v>1863.589</v>
      </c>
      <c r="BC67" s="210"/>
      <c r="BD67" s="210"/>
      <c r="BE67" s="210"/>
      <c r="BF67" s="210"/>
      <c r="BG67" s="210"/>
      <c r="BH67" s="210"/>
      <c r="BI67" s="210"/>
      <c r="BJ67" s="211"/>
      <c r="BK67" s="135">
        <f>BB67</f>
        <v>1863.589</v>
      </c>
      <c r="BL67" s="136"/>
      <c r="BM67" s="136"/>
      <c r="BN67" s="136"/>
      <c r="BO67" s="136"/>
      <c r="BP67" s="136"/>
      <c r="BQ67" s="136"/>
      <c r="BR67" s="136"/>
      <c r="BS67" s="137"/>
      <c r="BT67" s="204">
        <f>BT24</f>
        <v>1535.943</v>
      </c>
      <c r="BU67" s="210"/>
      <c r="BV67" s="210"/>
      <c r="BW67" s="210"/>
      <c r="BX67" s="210"/>
      <c r="BY67" s="210"/>
      <c r="BZ67" s="211"/>
      <c r="CA67" s="135"/>
      <c r="CB67" s="136"/>
      <c r="CC67" s="136"/>
      <c r="CD67" s="136"/>
      <c r="CE67" s="136"/>
      <c r="CF67" s="136"/>
      <c r="CG67" s="137"/>
      <c r="CH67" s="138">
        <f>BT67+CA67</f>
        <v>1535.943</v>
      </c>
      <c r="CI67" s="139"/>
      <c r="CJ67" s="139"/>
      <c r="CK67" s="139"/>
      <c r="CL67" s="139"/>
      <c r="CM67" s="139"/>
      <c r="CN67" s="140"/>
      <c r="CO67" s="138">
        <f>BK67-CH67</f>
        <v>327.64599999999996</v>
      </c>
      <c r="CP67" s="139"/>
      <c r="CQ67" s="139"/>
      <c r="CR67" s="139"/>
      <c r="CS67" s="139"/>
      <c r="CT67" s="139"/>
      <c r="CU67" s="140"/>
      <c r="CV67" s="135"/>
      <c r="CW67" s="136"/>
      <c r="CX67" s="136"/>
      <c r="CY67" s="136"/>
      <c r="CZ67" s="136"/>
      <c r="DA67" s="136"/>
      <c r="DB67" s="136"/>
      <c r="DC67" s="136"/>
      <c r="DD67" s="137"/>
      <c r="DE67" s="135"/>
      <c r="DF67" s="136"/>
      <c r="DG67" s="136"/>
      <c r="DH67" s="136"/>
      <c r="DI67" s="136"/>
      <c r="DJ67" s="136"/>
      <c r="DK67" s="136"/>
      <c r="DL67" s="136"/>
      <c r="DM67" s="137"/>
      <c r="DN67" s="135"/>
      <c r="DO67" s="136"/>
      <c r="DP67" s="136"/>
      <c r="DQ67" s="136"/>
      <c r="DR67" s="136"/>
      <c r="DS67" s="136"/>
      <c r="DT67" s="137"/>
      <c r="DU67" s="135"/>
      <c r="DV67" s="136"/>
      <c r="DW67" s="136"/>
      <c r="DX67" s="136"/>
      <c r="DY67" s="136"/>
      <c r="DZ67" s="136"/>
      <c r="EA67" s="137"/>
      <c r="EB67" s="135"/>
      <c r="EC67" s="136"/>
      <c r="ED67" s="136"/>
      <c r="EE67" s="136"/>
      <c r="EF67" s="136"/>
      <c r="EG67" s="136"/>
      <c r="EH67" s="137"/>
      <c r="EI67" s="135"/>
      <c r="EJ67" s="136"/>
      <c r="EK67" s="136"/>
      <c r="EL67" s="136"/>
      <c r="EM67" s="136"/>
      <c r="EN67" s="136"/>
      <c r="EO67" s="137"/>
      <c r="EP67" s="135"/>
      <c r="EQ67" s="136"/>
      <c r="ER67" s="136"/>
      <c r="ES67" s="136"/>
      <c r="ET67" s="136"/>
      <c r="EU67" s="136"/>
      <c r="EV67" s="136"/>
      <c r="EW67" s="136"/>
      <c r="EX67" s="136"/>
      <c r="EY67" s="137"/>
    </row>
    <row r="68" spans="63:71" ht="3" customHeight="1">
      <c r="BK68" s="18"/>
      <c r="BL68" s="18"/>
      <c r="BM68" s="18"/>
      <c r="BN68" s="18"/>
      <c r="BO68" s="18"/>
      <c r="BP68" s="18"/>
      <c r="BQ68" s="18"/>
      <c r="BR68" s="18"/>
      <c r="BS68" s="18"/>
    </row>
    <row r="69" s="8" customFormat="1" ht="7.5" customHeight="1">
      <c r="A69" s="16" t="s">
        <v>126</v>
      </c>
    </row>
    <row r="70" s="2" customFormat="1" ht="7.5" customHeight="1">
      <c r="A70" s="15" t="s">
        <v>127</v>
      </c>
    </row>
    <row r="71" s="2" customFormat="1" ht="7.5" customHeight="1">
      <c r="A71" s="15" t="s">
        <v>128</v>
      </c>
    </row>
    <row r="72" s="8" customFormat="1" ht="8.25" customHeight="1">
      <c r="A72" s="16" t="s">
        <v>129</v>
      </c>
    </row>
    <row r="73" spans="1:155" s="8" customFormat="1" ht="9" customHeight="1">
      <c r="A73" s="13"/>
      <c r="D73" s="8" t="s">
        <v>136</v>
      </c>
      <c r="EY73" s="9" t="s">
        <v>109</v>
      </c>
    </row>
    <row r="74" spans="1:155" s="14" customFormat="1" ht="7.5" customHeight="1">
      <c r="A74" s="121" t="s">
        <v>48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</row>
    <row r="75" spans="1:155" s="10" customFormat="1" ht="9" customHeight="1">
      <c r="A75" s="185" t="s">
        <v>0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7"/>
      <c r="AN75" s="185" t="s">
        <v>1</v>
      </c>
      <c r="AO75" s="186"/>
      <c r="AP75" s="186"/>
      <c r="AQ75" s="186"/>
      <c r="AR75" s="186"/>
      <c r="AS75" s="186"/>
      <c r="AT75" s="186"/>
      <c r="AU75" s="187"/>
      <c r="AV75" s="185" t="s">
        <v>2</v>
      </c>
      <c r="AW75" s="186"/>
      <c r="AX75" s="186"/>
      <c r="AY75" s="186"/>
      <c r="AZ75" s="186"/>
      <c r="BA75" s="187"/>
      <c r="BB75" s="185" t="s">
        <v>114</v>
      </c>
      <c r="BC75" s="186"/>
      <c r="BD75" s="186"/>
      <c r="BE75" s="186"/>
      <c r="BF75" s="186"/>
      <c r="BG75" s="186"/>
      <c r="BH75" s="186"/>
      <c r="BI75" s="186"/>
      <c r="BJ75" s="187"/>
      <c r="BK75" s="191" t="s">
        <v>125</v>
      </c>
      <c r="BL75" s="191"/>
      <c r="BM75" s="191"/>
      <c r="BN75" s="191"/>
      <c r="BO75" s="191"/>
      <c r="BP75" s="191"/>
      <c r="BQ75" s="191"/>
      <c r="BR75" s="191"/>
      <c r="BS75" s="191"/>
      <c r="BT75" s="191" t="s">
        <v>118</v>
      </c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 t="s">
        <v>139</v>
      </c>
      <c r="CW75" s="191"/>
      <c r="CX75" s="191"/>
      <c r="CY75" s="191"/>
      <c r="CZ75" s="191"/>
      <c r="DA75" s="191"/>
      <c r="DB75" s="191"/>
      <c r="DC75" s="191"/>
      <c r="DD75" s="191"/>
      <c r="DE75" s="191" t="s">
        <v>124</v>
      </c>
      <c r="DF75" s="191"/>
      <c r="DG75" s="191"/>
      <c r="DH75" s="191"/>
      <c r="DI75" s="191"/>
      <c r="DJ75" s="191"/>
      <c r="DK75" s="191"/>
      <c r="DL75" s="191"/>
      <c r="DM75" s="191"/>
      <c r="DN75" s="191" t="s">
        <v>119</v>
      </c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85" t="s">
        <v>106</v>
      </c>
      <c r="EQ75" s="186"/>
      <c r="ER75" s="186"/>
      <c r="ES75" s="186"/>
      <c r="ET75" s="186"/>
      <c r="EU75" s="186"/>
      <c r="EV75" s="186"/>
      <c r="EW75" s="186"/>
      <c r="EX75" s="186"/>
      <c r="EY75" s="187"/>
    </row>
    <row r="76" spans="1:155" s="10" customFormat="1" ht="71.25" customHeight="1">
      <c r="A76" s="188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90"/>
      <c r="AN76" s="188"/>
      <c r="AO76" s="189"/>
      <c r="AP76" s="189"/>
      <c r="AQ76" s="189"/>
      <c r="AR76" s="189"/>
      <c r="AS76" s="189"/>
      <c r="AT76" s="189"/>
      <c r="AU76" s="190"/>
      <c r="AV76" s="188"/>
      <c r="AW76" s="189"/>
      <c r="AX76" s="189"/>
      <c r="AY76" s="189"/>
      <c r="AZ76" s="189"/>
      <c r="BA76" s="190"/>
      <c r="BB76" s="188"/>
      <c r="BC76" s="189"/>
      <c r="BD76" s="189"/>
      <c r="BE76" s="189"/>
      <c r="BF76" s="189"/>
      <c r="BG76" s="189"/>
      <c r="BH76" s="189"/>
      <c r="BI76" s="189"/>
      <c r="BJ76" s="190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 t="s">
        <v>135</v>
      </c>
      <c r="BU76" s="191"/>
      <c r="BV76" s="191"/>
      <c r="BW76" s="191"/>
      <c r="BX76" s="191"/>
      <c r="BY76" s="191"/>
      <c r="BZ76" s="191"/>
      <c r="CA76" s="191" t="s">
        <v>121</v>
      </c>
      <c r="CB76" s="191"/>
      <c r="CC76" s="191"/>
      <c r="CD76" s="191"/>
      <c r="CE76" s="191"/>
      <c r="CF76" s="191"/>
      <c r="CG76" s="191"/>
      <c r="CH76" s="191" t="s">
        <v>122</v>
      </c>
      <c r="CI76" s="191"/>
      <c r="CJ76" s="191"/>
      <c r="CK76" s="191"/>
      <c r="CL76" s="191"/>
      <c r="CM76" s="191"/>
      <c r="CN76" s="191"/>
      <c r="CO76" s="191" t="s">
        <v>123</v>
      </c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 t="s">
        <v>135</v>
      </c>
      <c r="DO76" s="191"/>
      <c r="DP76" s="191"/>
      <c r="DQ76" s="191"/>
      <c r="DR76" s="191"/>
      <c r="DS76" s="191"/>
      <c r="DT76" s="191"/>
      <c r="DU76" s="191" t="s">
        <v>121</v>
      </c>
      <c r="DV76" s="191"/>
      <c r="DW76" s="191"/>
      <c r="DX76" s="191"/>
      <c r="DY76" s="191"/>
      <c r="DZ76" s="191"/>
      <c r="EA76" s="191"/>
      <c r="EB76" s="191" t="s">
        <v>122</v>
      </c>
      <c r="EC76" s="191"/>
      <c r="ED76" s="191"/>
      <c r="EE76" s="191"/>
      <c r="EF76" s="191"/>
      <c r="EG76" s="191"/>
      <c r="EH76" s="191"/>
      <c r="EI76" s="191" t="s">
        <v>123</v>
      </c>
      <c r="EJ76" s="191"/>
      <c r="EK76" s="191"/>
      <c r="EL76" s="191"/>
      <c r="EM76" s="191"/>
      <c r="EN76" s="191"/>
      <c r="EO76" s="191"/>
      <c r="EP76" s="188"/>
      <c r="EQ76" s="189"/>
      <c r="ER76" s="189"/>
      <c r="ES76" s="189"/>
      <c r="ET76" s="189"/>
      <c r="EU76" s="189"/>
      <c r="EV76" s="189"/>
      <c r="EW76" s="189"/>
      <c r="EX76" s="189"/>
      <c r="EY76" s="190"/>
    </row>
    <row r="77" spans="1:155" s="11" customFormat="1" ht="18.75" customHeight="1">
      <c r="A77" s="193">
        <v>1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5"/>
      <c r="AN77" s="181">
        <v>2</v>
      </c>
      <c r="AO77" s="181"/>
      <c r="AP77" s="181"/>
      <c r="AQ77" s="181"/>
      <c r="AR77" s="181"/>
      <c r="AS77" s="181"/>
      <c r="AT77" s="181"/>
      <c r="AU77" s="181"/>
      <c r="AV77" s="181">
        <v>3</v>
      </c>
      <c r="AW77" s="181"/>
      <c r="AX77" s="181"/>
      <c r="AY77" s="181"/>
      <c r="AZ77" s="181"/>
      <c r="BA77" s="181"/>
      <c r="BB77" s="181">
        <v>4</v>
      </c>
      <c r="BC77" s="181"/>
      <c r="BD77" s="181"/>
      <c r="BE77" s="181"/>
      <c r="BF77" s="181"/>
      <c r="BG77" s="181"/>
      <c r="BH77" s="181"/>
      <c r="BI77" s="181"/>
      <c r="BJ77" s="181"/>
      <c r="BK77" s="181">
        <v>5</v>
      </c>
      <c r="BL77" s="181"/>
      <c r="BM77" s="181"/>
      <c r="BN77" s="181"/>
      <c r="BO77" s="181"/>
      <c r="BP77" s="181"/>
      <c r="BQ77" s="181"/>
      <c r="BR77" s="181"/>
      <c r="BS77" s="181"/>
      <c r="BT77" s="181">
        <v>6</v>
      </c>
      <c r="BU77" s="181"/>
      <c r="BV77" s="181"/>
      <c r="BW77" s="181"/>
      <c r="BX77" s="181"/>
      <c r="BY77" s="181"/>
      <c r="BZ77" s="181"/>
      <c r="CA77" s="181">
        <v>7</v>
      </c>
      <c r="CB77" s="181"/>
      <c r="CC77" s="181"/>
      <c r="CD77" s="181"/>
      <c r="CE77" s="181"/>
      <c r="CF77" s="181"/>
      <c r="CG77" s="181"/>
      <c r="CH77" s="197" t="s">
        <v>113</v>
      </c>
      <c r="CI77" s="198"/>
      <c r="CJ77" s="198"/>
      <c r="CK77" s="198"/>
      <c r="CL77" s="198"/>
      <c r="CM77" s="198"/>
      <c r="CN77" s="199"/>
      <c r="CO77" s="181">
        <v>9</v>
      </c>
      <c r="CP77" s="181"/>
      <c r="CQ77" s="181"/>
      <c r="CR77" s="181"/>
      <c r="CS77" s="181"/>
      <c r="CT77" s="181"/>
      <c r="CU77" s="181"/>
      <c r="CV77" s="181">
        <v>10</v>
      </c>
      <c r="CW77" s="181"/>
      <c r="CX77" s="181"/>
      <c r="CY77" s="181"/>
      <c r="CZ77" s="181"/>
      <c r="DA77" s="181"/>
      <c r="DB77" s="181"/>
      <c r="DC77" s="181"/>
      <c r="DD77" s="181"/>
      <c r="DE77" s="181">
        <v>11</v>
      </c>
      <c r="DF77" s="181"/>
      <c r="DG77" s="181"/>
      <c r="DH77" s="181"/>
      <c r="DI77" s="181"/>
      <c r="DJ77" s="181"/>
      <c r="DK77" s="181"/>
      <c r="DL77" s="181"/>
      <c r="DM77" s="181"/>
      <c r="DN77" s="181">
        <v>12</v>
      </c>
      <c r="DO77" s="181"/>
      <c r="DP77" s="181"/>
      <c r="DQ77" s="181"/>
      <c r="DR77" s="181"/>
      <c r="DS77" s="181"/>
      <c r="DT77" s="181"/>
      <c r="DU77" s="181">
        <v>13</v>
      </c>
      <c r="DV77" s="181"/>
      <c r="DW77" s="181"/>
      <c r="DX77" s="181"/>
      <c r="DY77" s="181"/>
      <c r="DZ77" s="181"/>
      <c r="EA77" s="181"/>
      <c r="EB77" s="197" t="s">
        <v>67</v>
      </c>
      <c r="EC77" s="198"/>
      <c r="ED77" s="198"/>
      <c r="EE77" s="198"/>
      <c r="EF77" s="198"/>
      <c r="EG77" s="198"/>
      <c r="EH77" s="199"/>
      <c r="EI77" s="193">
        <v>15</v>
      </c>
      <c r="EJ77" s="194"/>
      <c r="EK77" s="194"/>
      <c r="EL77" s="194"/>
      <c r="EM77" s="194"/>
      <c r="EN77" s="194"/>
      <c r="EO77" s="195"/>
      <c r="EP77" s="181">
        <v>16</v>
      </c>
      <c r="EQ77" s="181"/>
      <c r="ER77" s="181"/>
      <c r="ES77" s="181"/>
      <c r="ET77" s="181"/>
      <c r="EU77" s="181"/>
      <c r="EV77" s="181"/>
      <c r="EW77" s="181"/>
      <c r="EX77" s="181"/>
      <c r="EY77" s="181"/>
    </row>
    <row r="78" spans="1:155" s="5" customFormat="1" ht="7.5" customHeight="1">
      <c r="A78" s="141" t="s">
        <v>52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30" t="s">
        <v>3</v>
      </c>
      <c r="AO78" s="130"/>
      <c r="AP78" s="130"/>
      <c r="AQ78" s="130"/>
      <c r="AR78" s="130"/>
      <c r="AS78" s="130"/>
      <c r="AT78" s="130"/>
      <c r="AU78" s="130"/>
      <c r="AV78" s="131" t="s">
        <v>41</v>
      </c>
      <c r="AW78" s="131"/>
      <c r="AX78" s="131"/>
      <c r="AY78" s="131"/>
      <c r="AZ78" s="131"/>
      <c r="BA78" s="131"/>
      <c r="BB78" s="122">
        <v>2</v>
      </c>
      <c r="BC78" s="122"/>
      <c r="BD78" s="122"/>
      <c r="BE78" s="122"/>
      <c r="BF78" s="122"/>
      <c r="BG78" s="122"/>
      <c r="BH78" s="122"/>
      <c r="BI78" s="122"/>
      <c r="BJ78" s="122"/>
      <c r="BK78" s="122">
        <f>BB78</f>
        <v>2</v>
      </c>
      <c r="BL78" s="122"/>
      <c r="BM78" s="122"/>
      <c r="BN78" s="122"/>
      <c r="BO78" s="122"/>
      <c r="BP78" s="122"/>
      <c r="BQ78" s="122"/>
      <c r="BR78" s="122"/>
      <c r="BS78" s="122"/>
      <c r="BT78" s="122" t="s">
        <v>47</v>
      </c>
      <c r="BU78" s="122"/>
      <c r="BV78" s="122"/>
      <c r="BW78" s="122"/>
      <c r="BX78" s="122"/>
      <c r="BY78" s="122"/>
      <c r="BZ78" s="122"/>
      <c r="CA78" s="122" t="s">
        <v>47</v>
      </c>
      <c r="CB78" s="122"/>
      <c r="CC78" s="122"/>
      <c r="CD78" s="122"/>
      <c r="CE78" s="122"/>
      <c r="CF78" s="122"/>
      <c r="CG78" s="122"/>
      <c r="CH78" s="122" t="s">
        <v>47</v>
      </c>
      <c r="CI78" s="122"/>
      <c r="CJ78" s="122"/>
      <c r="CK78" s="122"/>
      <c r="CL78" s="122"/>
      <c r="CM78" s="122"/>
      <c r="CN78" s="122"/>
      <c r="CO78" s="122" t="s">
        <v>47</v>
      </c>
      <c r="CP78" s="122"/>
      <c r="CQ78" s="122"/>
      <c r="CR78" s="122"/>
      <c r="CS78" s="122"/>
      <c r="CT78" s="122"/>
      <c r="CU78" s="122"/>
      <c r="CV78" s="123">
        <v>46289</v>
      </c>
      <c r="CW78" s="123"/>
      <c r="CX78" s="123"/>
      <c r="CY78" s="123"/>
      <c r="CZ78" s="123"/>
      <c r="DA78" s="123"/>
      <c r="DB78" s="123"/>
      <c r="DC78" s="123"/>
      <c r="DD78" s="123"/>
      <c r="DE78" s="122">
        <f>CV78</f>
        <v>46289</v>
      </c>
      <c r="DF78" s="122"/>
      <c r="DG78" s="122"/>
      <c r="DH78" s="122"/>
      <c r="DI78" s="122"/>
      <c r="DJ78" s="122"/>
      <c r="DK78" s="122"/>
      <c r="DL78" s="122"/>
      <c r="DM78" s="122"/>
      <c r="DN78" s="122" t="s">
        <v>47</v>
      </c>
      <c r="DO78" s="122"/>
      <c r="DP78" s="122"/>
      <c r="DQ78" s="122"/>
      <c r="DR78" s="122"/>
      <c r="DS78" s="122"/>
      <c r="DT78" s="122"/>
      <c r="DU78" s="122" t="s">
        <v>47</v>
      </c>
      <c r="DV78" s="122"/>
      <c r="DW78" s="122"/>
      <c r="DX78" s="122"/>
      <c r="DY78" s="122"/>
      <c r="DZ78" s="122"/>
      <c r="EA78" s="122"/>
      <c r="EB78" s="122" t="s">
        <v>47</v>
      </c>
      <c r="EC78" s="122"/>
      <c r="ED78" s="122"/>
      <c r="EE78" s="122"/>
      <c r="EF78" s="122"/>
      <c r="EG78" s="122"/>
      <c r="EH78" s="122"/>
      <c r="EI78" s="122" t="s">
        <v>47</v>
      </c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</row>
    <row r="79" spans="1:155" s="5" customFormat="1" ht="7.5" customHeight="1">
      <c r="A79" s="129" t="s">
        <v>53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30" t="s">
        <v>3</v>
      </c>
      <c r="AO79" s="130"/>
      <c r="AP79" s="130"/>
      <c r="AQ79" s="130"/>
      <c r="AR79" s="130"/>
      <c r="AS79" s="130"/>
      <c r="AT79" s="130"/>
      <c r="AU79" s="130"/>
      <c r="AV79" s="131" t="s">
        <v>17</v>
      </c>
      <c r="AW79" s="131"/>
      <c r="AX79" s="131"/>
      <c r="AY79" s="131"/>
      <c r="AZ79" s="131"/>
      <c r="BA79" s="131"/>
      <c r="BB79" s="122" t="s">
        <v>47</v>
      </c>
      <c r="BC79" s="122"/>
      <c r="BD79" s="122"/>
      <c r="BE79" s="122"/>
      <c r="BF79" s="122"/>
      <c r="BG79" s="122"/>
      <c r="BH79" s="122"/>
      <c r="BI79" s="122"/>
      <c r="BJ79" s="122"/>
      <c r="BK79" s="122" t="s">
        <v>47</v>
      </c>
      <c r="BL79" s="122"/>
      <c r="BM79" s="122"/>
      <c r="BN79" s="122"/>
      <c r="BO79" s="122"/>
      <c r="BP79" s="122"/>
      <c r="BQ79" s="122"/>
      <c r="BR79" s="122"/>
      <c r="BS79" s="122"/>
      <c r="BT79" s="122">
        <v>0</v>
      </c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 t="s">
        <v>47</v>
      </c>
      <c r="CI79" s="122"/>
      <c r="CJ79" s="122"/>
      <c r="CK79" s="122"/>
      <c r="CL79" s="122"/>
      <c r="CM79" s="122"/>
      <c r="CN79" s="122"/>
      <c r="CO79" s="122" t="s">
        <v>47</v>
      </c>
      <c r="CP79" s="122"/>
      <c r="CQ79" s="122"/>
      <c r="CR79" s="122"/>
      <c r="CS79" s="122"/>
      <c r="CT79" s="122"/>
      <c r="CU79" s="122"/>
      <c r="CV79" s="122" t="s">
        <v>47</v>
      </c>
      <c r="CW79" s="122"/>
      <c r="CX79" s="122"/>
      <c r="CY79" s="122"/>
      <c r="CZ79" s="122"/>
      <c r="DA79" s="122"/>
      <c r="DB79" s="122"/>
      <c r="DC79" s="122"/>
      <c r="DD79" s="122"/>
      <c r="DE79" s="122" t="s">
        <v>47</v>
      </c>
      <c r="DF79" s="122"/>
      <c r="DG79" s="122"/>
      <c r="DH79" s="122"/>
      <c r="DI79" s="122"/>
      <c r="DJ79" s="122"/>
      <c r="DK79" s="122"/>
      <c r="DL79" s="122"/>
      <c r="DM79" s="122"/>
      <c r="DN79" s="122">
        <v>0</v>
      </c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 t="s">
        <v>47</v>
      </c>
      <c r="EC79" s="122"/>
      <c r="ED79" s="122"/>
      <c r="EE79" s="122"/>
      <c r="EF79" s="122"/>
      <c r="EG79" s="122"/>
      <c r="EH79" s="122"/>
      <c r="EI79" s="122" t="s">
        <v>47</v>
      </c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</row>
    <row r="80" spans="1:155" s="5" customFormat="1" ht="32.25" customHeight="1">
      <c r="A80" s="141" t="s">
        <v>110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30" t="s">
        <v>3</v>
      </c>
      <c r="AO80" s="130"/>
      <c r="AP80" s="130"/>
      <c r="AQ80" s="130"/>
      <c r="AR80" s="130"/>
      <c r="AS80" s="130"/>
      <c r="AT80" s="130"/>
      <c r="AU80" s="130"/>
      <c r="AV80" s="131" t="s">
        <v>45</v>
      </c>
      <c r="AW80" s="131"/>
      <c r="AX80" s="131"/>
      <c r="AY80" s="131"/>
      <c r="AZ80" s="131"/>
      <c r="BA80" s="131"/>
      <c r="BB80" s="122" t="s">
        <v>47</v>
      </c>
      <c r="BC80" s="122"/>
      <c r="BD80" s="122"/>
      <c r="BE80" s="122"/>
      <c r="BF80" s="122"/>
      <c r="BG80" s="122"/>
      <c r="BH80" s="122"/>
      <c r="BI80" s="122"/>
      <c r="BJ80" s="122"/>
      <c r="BK80" s="122" t="s">
        <v>47</v>
      </c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 t="s">
        <v>47</v>
      </c>
      <c r="CI80" s="122"/>
      <c r="CJ80" s="122"/>
      <c r="CK80" s="122"/>
      <c r="CL80" s="122"/>
      <c r="CM80" s="122"/>
      <c r="CN80" s="122"/>
      <c r="CO80" s="122" t="s">
        <v>47</v>
      </c>
      <c r="CP80" s="122"/>
      <c r="CQ80" s="122"/>
      <c r="CR80" s="122"/>
      <c r="CS80" s="122"/>
      <c r="CT80" s="122"/>
      <c r="CU80" s="122"/>
      <c r="CV80" s="122" t="s">
        <v>47</v>
      </c>
      <c r="CW80" s="122"/>
      <c r="CX80" s="122"/>
      <c r="CY80" s="122"/>
      <c r="CZ80" s="122"/>
      <c r="DA80" s="122"/>
      <c r="DB80" s="122"/>
      <c r="DC80" s="122"/>
      <c r="DD80" s="122"/>
      <c r="DE80" s="122" t="s">
        <v>47</v>
      </c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 t="s">
        <v>47</v>
      </c>
      <c r="EC80" s="122"/>
      <c r="ED80" s="122"/>
      <c r="EE80" s="122"/>
      <c r="EF80" s="122"/>
      <c r="EG80" s="122"/>
      <c r="EH80" s="122"/>
      <c r="EI80" s="122" t="s">
        <v>47</v>
      </c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</row>
    <row r="81" spans="1:155" s="5" customFormat="1" ht="32.25" customHeight="1">
      <c r="A81" s="141" t="s">
        <v>111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30" t="s">
        <v>3</v>
      </c>
      <c r="AO81" s="130"/>
      <c r="AP81" s="130"/>
      <c r="AQ81" s="130"/>
      <c r="AR81" s="130"/>
      <c r="AS81" s="130"/>
      <c r="AT81" s="130"/>
      <c r="AU81" s="130"/>
      <c r="AV81" s="131" t="s">
        <v>46</v>
      </c>
      <c r="AW81" s="131"/>
      <c r="AX81" s="131"/>
      <c r="AY81" s="131"/>
      <c r="AZ81" s="131"/>
      <c r="BA81" s="131"/>
      <c r="BB81" s="122" t="s">
        <v>47</v>
      </c>
      <c r="BC81" s="122"/>
      <c r="BD81" s="122"/>
      <c r="BE81" s="122"/>
      <c r="BF81" s="122"/>
      <c r="BG81" s="122"/>
      <c r="BH81" s="122"/>
      <c r="BI81" s="122"/>
      <c r="BJ81" s="122"/>
      <c r="BK81" s="122" t="s">
        <v>47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 t="s">
        <v>47</v>
      </c>
      <c r="CI81" s="122"/>
      <c r="CJ81" s="122"/>
      <c r="CK81" s="122"/>
      <c r="CL81" s="122"/>
      <c r="CM81" s="122"/>
      <c r="CN81" s="122"/>
      <c r="CO81" s="122" t="s">
        <v>47</v>
      </c>
      <c r="CP81" s="122"/>
      <c r="CQ81" s="122"/>
      <c r="CR81" s="122"/>
      <c r="CS81" s="122"/>
      <c r="CT81" s="122"/>
      <c r="CU81" s="122"/>
      <c r="CV81" s="122" t="s">
        <v>47</v>
      </c>
      <c r="CW81" s="122"/>
      <c r="CX81" s="122"/>
      <c r="CY81" s="122"/>
      <c r="CZ81" s="122"/>
      <c r="DA81" s="122"/>
      <c r="DB81" s="122"/>
      <c r="DC81" s="122"/>
      <c r="DD81" s="122"/>
      <c r="DE81" s="122" t="s">
        <v>47</v>
      </c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 t="s">
        <v>47</v>
      </c>
      <c r="EC81" s="122"/>
      <c r="ED81" s="122"/>
      <c r="EE81" s="122"/>
      <c r="EF81" s="122"/>
      <c r="EG81" s="122"/>
      <c r="EH81" s="122"/>
      <c r="EI81" s="122" t="s">
        <v>47</v>
      </c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</row>
    <row r="82" spans="1:155" s="5" customFormat="1" ht="7.5" customHeight="1">
      <c r="A82" s="141" t="s">
        <v>54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30" t="s">
        <v>3</v>
      </c>
      <c r="AO82" s="130"/>
      <c r="AP82" s="130"/>
      <c r="AQ82" s="130"/>
      <c r="AR82" s="130"/>
      <c r="AS82" s="130"/>
      <c r="AT82" s="130"/>
      <c r="AU82" s="130"/>
      <c r="AV82" s="131" t="s">
        <v>49</v>
      </c>
      <c r="AW82" s="131"/>
      <c r="AX82" s="131"/>
      <c r="AY82" s="131"/>
      <c r="AZ82" s="131"/>
      <c r="BA82" s="131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>
        <f>BB82</f>
        <v>0</v>
      </c>
      <c r="BL82" s="122"/>
      <c r="BM82" s="122"/>
      <c r="BN82" s="122"/>
      <c r="BO82" s="122"/>
      <c r="BP82" s="122"/>
      <c r="BQ82" s="122"/>
      <c r="BR82" s="122"/>
      <c r="BS82" s="122"/>
      <c r="BT82" s="122" t="s">
        <v>47</v>
      </c>
      <c r="BU82" s="122"/>
      <c r="BV82" s="122"/>
      <c r="BW82" s="122"/>
      <c r="BX82" s="122"/>
      <c r="BY82" s="122"/>
      <c r="BZ82" s="122"/>
      <c r="CA82" s="122" t="s">
        <v>47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>
        <v>0</v>
      </c>
      <c r="CP82" s="122"/>
      <c r="CQ82" s="122"/>
      <c r="CR82" s="122"/>
      <c r="CS82" s="122"/>
      <c r="CT82" s="122"/>
      <c r="CU82" s="122"/>
      <c r="CV82" s="123">
        <v>714</v>
      </c>
      <c r="CW82" s="123"/>
      <c r="CX82" s="123"/>
      <c r="CY82" s="123"/>
      <c r="CZ82" s="123"/>
      <c r="DA82" s="123"/>
      <c r="DB82" s="123"/>
      <c r="DC82" s="123"/>
      <c r="DD82" s="123"/>
      <c r="DE82" s="122">
        <f>CV82</f>
        <v>714</v>
      </c>
      <c r="DF82" s="122"/>
      <c r="DG82" s="122"/>
      <c r="DH82" s="122"/>
      <c r="DI82" s="122"/>
      <c r="DJ82" s="122"/>
      <c r="DK82" s="122"/>
      <c r="DL82" s="122"/>
      <c r="DM82" s="122"/>
      <c r="DN82" s="122" t="s">
        <v>47</v>
      </c>
      <c r="DO82" s="122"/>
      <c r="DP82" s="122"/>
      <c r="DQ82" s="122"/>
      <c r="DR82" s="122"/>
      <c r="DS82" s="122"/>
      <c r="DT82" s="122"/>
      <c r="DU82" s="122" t="s">
        <v>47</v>
      </c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3">
        <v>714</v>
      </c>
      <c r="EJ82" s="123"/>
      <c r="EK82" s="123"/>
      <c r="EL82" s="123"/>
      <c r="EM82" s="123"/>
      <c r="EN82" s="123"/>
      <c r="EO82" s="123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</row>
    <row r="83" spans="1:155" s="17" customFormat="1" ht="7.5" customHeight="1">
      <c r="A83" s="124" t="s">
        <v>112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2" t="s">
        <v>3</v>
      </c>
      <c r="AO83" s="122"/>
      <c r="AP83" s="122"/>
      <c r="AQ83" s="122"/>
      <c r="AR83" s="122"/>
      <c r="AS83" s="122"/>
      <c r="AT83" s="122"/>
      <c r="AU83" s="122"/>
      <c r="AV83" s="125" t="s">
        <v>50</v>
      </c>
      <c r="AW83" s="125"/>
      <c r="AX83" s="125"/>
      <c r="AY83" s="125"/>
      <c r="AZ83" s="125"/>
      <c r="BA83" s="125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 t="s">
        <v>47</v>
      </c>
      <c r="BU83" s="122"/>
      <c r="BV83" s="122"/>
      <c r="BW83" s="122"/>
      <c r="BX83" s="122"/>
      <c r="BY83" s="122"/>
      <c r="BZ83" s="122"/>
      <c r="CA83" s="122" t="s">
        <v>47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3">
        <v>2241</v>
      </c>
      <c r="DO83" s="123"/>
      <c r="DP83" s="123"/>
      <c r="DQ83" s="123"/>
      <c r="DR83" s="123"/>
      <c r="DS83" s="123"/>
      <c r="DT83" s="123"/>
      <c r="DU83" s="122"/>
      <c r="DV83" s="122"/>
      <c r="DW83" s="122"/>
      <c r="DX83" s="122"/>
      <c r="DY83" s="122"/>
      <c r="DZ83" s="122"/>
      <c r="EA83" s="122"/>
      <c r="EB83" s="122">
        <f>DN83+DU83</f>
        <v>2241</v>
      </c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</row>
    <row r="84" spans="1:155" s="17" customFormat="1" ht="7.5" customHeight="1">
      <c r="A84" s="124" t="s">
        <v>55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2" t="s">
        <v>3</v>
      </c>
      <c r="AO84" s="122"/>
      <c r="AP84" s="122"/>
      <c r="AQ84" s="122"/>
      <c r="AR84" s="122"/>
      <c r="AS84" s="122"/>
      <c r="AT84" s="122"/>
      <c r="AU84" s="122"/>
      <c r="AV84" s="125" t="s">
        <v>51</v>
      </c>
      <c r="AW84" s="125"/>
      <c r="AX84" s="125"/>
      <c r="AY84" s="125"/>
      <c r="AZ84" s="125"/>
      <c r="BA84" s="125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 t="s">
        <v>47</v>
      </c>
      <c r="BU84" s="122"/>
      <c r="BV84" s="122"/>
      <c r="BW84" s="122"/>
      <c r="BX84" s="122"/>
      <c r="BY84" s="122"/>
      <c r="BZ84" s="122"/>
      <c r="CA84" s="122" t="s">
        <v>47</v>
      </c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 t="s">
        <v>47</v>
      </c>
      <c r="DO84" s="122"/>
      <c r="DP84" s="122"/>
      <c r="DQ84" s="122"/>
      <c r="DR84" s="122"/>
      <c r="DS84" s="122"/>
      <c r="DT84" s="122"/>
      <c r="DU84" s="122" t="s">
        <v>47</v>
      </c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</row>
    <row r="85" ht="3" customHeight="1"/>
    <row r="86" s="8" customFormat="1" ht="8.25" customHeight="1">
      <c r="A86" s="16" t="s">
        <v>126</v>
      </c>
    </row>
    <row r="87" s="2" customFormat="1" ht="7.5" customHeight="1">
      <c r="A87" s="15" t="s">
        <v>127</v>
      </c>
    </row>
    <row r="88" s="2" customFormat="1" ht="7.5" customHeight="1">
      <c r="A88" s="15" t="s">
        <v>128</v>
      </c>
    </row>
    <row r="89" s="2" customFormat="1" ht="8.25"/>
    <row r="90" spans="1:155" s="4" customFormat="1" ht="9" customHeight="1">
      <c r="A90" s="4" t="s">
        <v>137</v>
      </c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J90" s="119" t="s">
        <v>134</v>
      </c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</row>
    <row r="91" spans="118:155" s="2" customFormat="1" ht="7.5" customHeight="1">
      <c r="DN91" s="120" t="s">
        <v>56</v>
      </c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J91" s="120" t="s">
        <v>57</v>
      </c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</row>
    <row r="92" spans="1:155" s="4" customFormat="1" ht="9" customHeight="1">
      <c r="A92" s="4" t="s">
        <v>58</v>
      </c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J92" s="119" t="s">
        <v>138</v>
      </c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</row>
    <row r="93" spans="118:155" s="2" customFormat="1" ht="8.25" customHeight="1">
      <c r="DN93" s="120" t="s">
        <v>56</v>
      </c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J93" s="120" t="s">
        <v>57</v>
      </c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</row>
    <row r="94" ht="3" customHeight="1"/>
  </sheetData>
  <sheetProtection/>
  <mergeCells count="933">
    <mergeCell ref="DE67:DM67"/>
    <mergeCell ref="DN67:DT67"/>
    <mergeCell ref="A67:AM67"/>
    <mergeCell ref="AN67:AU67"/>
    <mergeCell ref="AV67:BA67"/>
    <mergeCell ref="BB67:BJ67"/>
    <mergeCell ref="BK67:BS67"/>
    <mergeCell ref="BT67:BZ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EP66:EY66"/>
    <mergeCell ref="EP63:EY63"/>
    <mergeCell ref="BK56:BS56"/>
    <mergeCell ref="BT56:BZ56"/>
    <mergeCell ref="CA56:CG56"/>
    <mergeCell ref="CH56:CN56"/>
    <mergeCell ref="DU67:EA67"/>
    <mergeCell ref="EB67:EH67"/>
    <mergeCell ref="CA67:CG67"/>
    <mergeCell ref="CH67:CN67"/>
    <mergeCell ref="CO67:CU67"/>
    <mergeCell ref="CV67:DD67"/>
    <mergeCell ref="A56:AM56"/>
    <mergeCell ref="AN56:AU56"/>
    <mergeCell ref="AV56:BA56"/>
    <mergeCell ref="BB56:BJ56"/>
    <mergeCell ref="DU55:EA55"/>
    <mergeCell ref="EB55:EH55"/>
    <mergeCell ref="CO56:CU56"/>
    <mergeCell ref="CV56:DD56"/>
    <mergeCell ref="DE56:DM56"/>
    <mergeCell ref="DN56:DT56"/>
    <mergeCell ref="EP55:EY55"/>
    <mergeCell ref="A53:AM53"/>
    <mergeCell ref="AN53:AU53"/>
    <mergeCell ref="AV53:BA53"/>
    <mergeCell ref="A52:AM52"/>
    <mergeCell ref="AN52:AU52"/>
    <mergeCell ref="AV52:BA52"/>
    <mergeCell ref="BB53:BJ53"/>
    <mergeCell ref="BK53:BS53"/>
    <mergeCell ref="CO53:CU53"/>
    <mergeCell ref="CV53:DD53"/>
    <mergeCell ref="DE53:DM53"/>
    <mergeCell ref="CO51:CU51"/>
    <mergeCell ref="CV51:DD51"/>
    <mergeCell ref="EI55:EO55"/>
    <mergeCell ref="EP53:EY53"/>
    <mergeCell ref="DU52:EA52"/>
    <mergeCell ref="EB52:EH52"/>
    <mergeCell ref="EI52:EO52"/>
    <mergeCell ref="EP52:EY52"/>
    <mergeCell ref="DU53:EA53"/>
    <mergeCell ref="EP49:EY49"/>
    <mergeCell ref="AN50:AU50"/>
    <mergeCell ref="AV50:BA50"/>
    <mergeCell ref="BB50:BJ50"/>
    <mergeCell ref="DE50:DM50"/>
    <mergeCell ref="DN50:DT50"/>
    <mergeCell ref="BK50:BS50"/>
    <mergeCell ref="BT50:BZ50"/>
    <mergeCell ref="CA50:CG50"/>
    <mergeCell ref="CH50:CN50"/>
    <mergeCell ref="CO49:CU49"/>
    <mergeCell ref="CV49:DD49"/>
    <mergeCell ref="EB53:EH53"/>
    <mergeCell ref="EI53:EO53"/>
    <mergeCell ref="CA53:CG53"/>
    <mergeCell ref="CO50:CU50"/>
    <mergeCell ref="CV50:DD50"/>
    <mergeCell ref="CH52:CN52"/>
    <mergeCell ref="DN53:DT53"/>
    <mergeCell ref="CH53:CN53"/>
    <mergeCell ref="EP34:EY34"/>
    <mergeCell ref="A54:AM54"/>
    <mergeCell ref="AN54:AU54"/>
    <mergeCell ref="AV54:BA54"/>
    <mergeCell ref="BB54:BJ54"/>
    <mergeCell ref="BK54:BS54"/>
    <mergeCell ref="EI50:EO50"/>
    <mergeCell ref="EP50:EY50"/>
    <mergeCell ref="CA49:CG49"/>
    <mergeCell ref="CH49:CN49"/>
    <mergeCell ref="A50:AM50"/>
    <mergeCell ref="AN51:AU51"/>
    <mergeCell ref="DN34:DT34"/>
    <mergeCell ref="DU34:EA34"/>
    <mergeCell ref="CO44:CU44"/>
    <mergeCell ref="CA45:CG45"/>
    <mergeCell ref="CV45:DD45"/>
    <mergeCell ref="AV38:BA38"/>
    <mergeCell ref="CV34:DD34"/>
    <mergeCell ref="DE34:DM34"/>
    <mergeCell ref="EB34:EH34"/>
    <mergeCell ref="EI34:EO3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EB32:EH32"/>
    <mergeCell ref="DU33:EA33"/>
    <mergeCell ref="EB33:EH33"/>
    <mergeCell ref="EI33:EO33"/>
    <mergeCell ref="AN34:AU34"/>
    <mergeCell ref="AV34:BA34"/>
    <mergeCell ref="BB34:BJ34"/>
    <mergeCell ref="BK34:BS34"/>
    <mergeCell ref="BT34:BZ34"/>
    <mergeCell ref="CA34:CG34"/>
    <mergeCell ref="BB33:BJ33"/>
    <mergeCell ref="BK33:BS33"/>
    <mergeCell ref="BT33:BZ33"/>
    <mergeCell ref="CA33:CG33"/>
    <mergeCell ref="DE32:DM32"/>
    <mergeCell ref="CV33:DD33"/>
    <mergeCell ref="DE33:DM33"/>
    <mergeCell ref="CO33:CU33"/>
    <mergeCell ref="CH32:CN32"/>
    <mergeCell ref="A26:AM26"/>
    <mergeCell ref="DE27:DM27"/>
    <mergeCell ref="DN28:DT28"/>
    <mergeCell ref="DU28:EA28"/>
    <mergeCell ref="CV27:DD27"/>
    <mergeCell ref="CV28:DD28"/>
    <mergeCell ref="BK28:BS28"/>
    <mergeCell ref="BT28:BZ28"/>
    <mergeCell ref="CA28:CG28"/>
    <mergeCell ref="CH28:CN28"/>
    <mergeCell ref="CA27:CG27"/>
    <mergeCell ref="CH27:CN27"/>
    <mergeCell ref="EP27:EY27"/>
    <mergeCell ref="EI27:EO27"/>
    <mergeCell ref="DN27:DT27"/>
    <mergeCell ref="DU27:EA27"/>
    <mergeCell ref="EB27:EH27"/>
    <mergeCell ref="A4:EY4"/>
    <mergeCell ref="DN11:EY11"/>
    <mergeCell ref="DN12:EY12"/>
    <mergeCell ref="DN13:EY13"/>
    <mergeCell ref="BK18:BS19"/>
    <mergeCell ref="DE18:DM19"/>
    <mergeCell ref="DN18:EO18"/>
    <mergeCell ref="EB19:EH19"/>
    <mergeCell ref="EI19:EO19"/>
    <mergeCell ref="CH19:CN19"/>
    <mergeCell ref="CV18:DD19"/>
    <mergeCell ref="AN26:AU26"/>
    <mergeCell ref="AV26:BA26"/>
    <mergeCell ref="BB26:BJ26"/>
    <mergeCell ref="A75:AM76"/>
    <mergeCell ref="AN75:AU76"/>
    <mergeCell ref="AV75:BA76"/>
    <mergeCell ref="BB75:BJ76"/>
    <mergeCell ref="BK75:BS76"/>
    <mergeCell ref="A27:AM27"/>
    <mergeCell ref="BT75:CU75"/>
    <mergeCell ref="CV75:DD76"/>
    <mergeCell ref="DE75:DM76"/>
    <mergeCell ref="BT76:BZ76"/>
    <mergeCell ref="CH76:CN76"/>
    <mergeCell ref="CO76:CU76"/>
    <mergeCell ref="CA76:CG76"/>
    <mergeCell ref="DN75:EO75"/>
    <mergeCell ref="EP75:EY76"/>
    <mergeCell ref="DN76:DT76"/>
    <mergeCell ref="EB76:EH76"/>
    <mergeCell ref="EI76:EO76"/>
    <mergeCell ref="DU76:EA76"/>
    <mergeCell ref="CO77:CU77"/>
    <mergeCell ref="CV77:DD77"/>
    <mergeCell ref="DE77:DM77"/>
    <mergeCell ref="A77:AM77"/>
    <mergeCell ref="AN77:AU77"/>
    <mergeCell ref="AV77:BA77"/>
    <mergeCell ref="BB77:BJ77"/>
    <mergeCell ref="BK77:BS77"/>
    <mergeCell ref="BT77:BZ77"/>
    <mergeCell ref="CA84:CG84"/>
    <mergeCell ref="CA77:CG77"/>
    <mergeCell ref="CH77:CN77"/>
    <mergeCell ref="EB77:EH77"/>
    <mergeCell ref="EI77:EO77"/>
    <mergeCell ref="DE84:DM84"/>
    <mergeCell ref="DN84:DT84"/>
    <mergeCell ref="CO78:CU78"/>
    <mergeCell ref="CA79:CG79"/>
    <mergeCell ref="DU77:EA77"/>
    <mergeCell ref="CH78:CN78"/>
    <mergeCell ref="DU80:EA80"/>
    <mergeCell ref="DN81:DT81"/>
    <mergeCell ref="CH83:CN83"/>
    <mergeCell ref="BT80:BZ80"/>
    <mergeCell ref="CA80:CG80"/>
    <mergeCell ref="CH80:CN80"/>
    <mergeCell ref="CH79:CN79"/>
    <mergeCell ref="EB84:EH84"/>
    <mergeCell ref="EB81:EH81"/>
    <mergeCell ref="CV82:DD82"/>
    <mergeCell ref="EB83:EH83"/>
    <mergeCell ref="CH84:CN84"/>
    <mergeCell ref="CO84:CU84"/>
    <mergeCell ref="DU81:EA81"/>
    <mergeCell ref="DU83:EA83"/>
    <mergeCell ref="DU84:EA84"/>
    <mergeCell ref="CV84:DD84"/>
    <mergeCell ref="CO83:CU83"/>
    <mergeCell ref="CA83:CG83"/>
    <mergeCell ref="A82:AM82"/>
    <mergeCell ref="AN82:AU82"/>
    <mergeCell ref="AV82:BA82"/>
    <mergeCell ref="BB82:BJ82"/>
    <mergeCell ref="BK82:BS82"/>
    <mergeCell ref="BK83:BS83"/>
    <mergeCell ref="BT83:BZ83"/>
    <mergeCell ref="BT82:BZ82"/>
    <mergeCell ref="CA82:CG82"/>
    <mergeCell ref="CH82:CN82"/>
    <mergeCell ref="CO82:CU82"/>
    <mergeCell ref="EB80:EH80"/>
    <mergeCell ref="EP65:EY65"/>
    <mergeCell ref="A66:AM66"/>
    <mergeCell ref="AN66:AU66"/>
    <mergeCell ref="AV66:BA66"/>
    <mergeCell ref="BB66:BJ66"/>
    <mergeCell ref="DE80:DM80"/>
    <mergeCell ref="DN80:DT80"/>
    <mergeCell ref="DN77:DT77"/>
    <mergeCell ref="CA78:CG78"/>
    <mergeCell ref="CV78:DD78"/>
    <mergeCell ref="DE79:DM79"/>
    <mergeCell ref="BB80:BJ80"/>
    <mergeCell ref="CO79:CU79"/>
    <mergeCell ref="CV79:DD79"/>
    <mergeCell ref="CO80:CU80"/>
    <mergeCell ref="CV80:DD80"/>
    <mergeCell ref="A81:AM81"/>
    <mergeCell ref="AN81:AU81"/>
    <mergeCell ref="CV81:DD81"/>
    <mergeCell ref="DE81:DM81"/>
    <mergeCell ref="A80:AM80"/>
    <mergeCell ref="AN80:AU80"/>
    <mergeCell ref="AV80:BA80"/>
    <mergeCell ref="BK80:BS80"/>
    <mergeCell ref="AV81:BA81"/>
    <mergeCell ref="CO81:CU81"/>
    <mergeCell ref="CV66:DD66"/>
    <mergeCell ref="DE66:DM66"/>
    <mergeCell ref="DN66:DT66"/>
    <mergeCell ref="DU66:EA66"/>
    <mergeCell ref="BK66:BS66"/>
    <mergeCell ref="EP77:EY77"/>
    <mergeCell ref="BT66:BZ66"/>
    <mergeCell ref="CA66:CG66"/>
    <mergeCell ref="CH66:CN66"/>
    <mergeCell ref="CO66:CU66"/>
    <mergeCell ref="CA65:CG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A65:AM65"/>
    <mergeCell ref="AN65:AU65"/>
    <mergeCell ref="AV65:BA65"/>
    <mergeCell ref="BB65:BJ65"/>
    <mergeCell ref="BK65:BS65"/>
    <mergeCell ref="BT65:BZ65"/>
    <mergeCell ref="BT64:BZ64"/>
    <mergeCell ref="CA64:CG64"/>
    <mergeCell ref="CH64:CN64"/>
    <mergeCell ref="CO64:CU64"/>
    <mergeCell ref="A64:AM64"/>
    <mergeCell ref="AN64:AU64"/>
    <mergeCell ref="AV64:BA64"/>
    <mergeCell ref="BB64:BJ64"/>
    <mergeCell ref="BK64:BS64"/>
    <mergeCell ref="CV64:DD64"/>
    <mergeCell ref="DE64:DM64"/>
    <mergeCell ref="DN64:DT64"/>
    <mergeCell ref="DU64:EA64"/>
    <mergeCell ref="EI64:EO64"/>
    <mergeCell ref="EP64:EY64"/>
    <mergeCell ref="EB64:EH64"/>
    <mergeCell ref="CA63:CG63"/>
    <mergeCell ref="EB63:EH63"/>
    <mergeCell ref="EI63:EO63"/>
    <mergeCell ref="CH63:CN63"/>
    <mergeCell ref="CO63:CU63"/>
    <mergeCell ref="CV63:DD63"/>
    <mergeCell ref="DE63:DM63"/>
    <mergeCell ref="DN63:DT63"/>
    <mergeCell ref="DU63:EA63"/>
    <mergeCell ref="A63:AM63"/>
    <mergeCell ref="AN63:AU63"/>
    <mergeCell ref="AV63:BA63"/>
    <mergeCell ref="BB63:BJ63"/>
    <mergeCell ref="BK63:BS63"/>
    <mergeCell ref="BT63:BZ63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B61:EH61"/>
    <mergeCell ref="EI61:EO61"/>
    <mergeCell ref="CH61:CN61"/>
    <mergeCell ref="CO61:CU61"/>
    <mergeCell ref="CV61:DD61"/>
    <mergeCell ref="DE61:DM61"/>
    <mergeCell ref="A61:AM61"/>
    <mergeCell ref="AN61:AU61"/>
    <mergeCell ref="AV61:BA61"/>
    <mergeCell ref="BB61:BJ61"/>
    <mergeCell ref="BK61:BS61"/>
    <mergeCell ref="BT61:BZ61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B59:EH59"/>
    <mergeCell ref="EI59:EO59"/>
    <mergeCell ref="CH59:CN59"/>
    <mergeCell ref="CO59:CU59"/>
    <mergeCell ref="CV59:DD59"/>
    <mergeCell ref="DE59:DM59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EB57:EH57"/>
    <mergeCell ref="EI57:EO57"/>
    <mergeCell ref="EP57:EY57"/>
    <mergeCell ref="BB52:BJ52"/>
    <mergeCell ref="BK52:BS52"/>
    <mergeCell ref="BT52:BZ52"/>
    <mergeCell ref="CA52:CG52"/>
    <mergeCell ref="CH54:CN54"/>
    <mergeCell ref="CO54:CU54"/>
    <mergeCell ref="DE57:DM57"/>
    <mergeCell ref="BT53:BZ53"/>
    <mergeCell ref="EB45:EH45"/>
    <mergeCell ref="EI45:EO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B46:EH46"/>
    <mergeCell ref="EI46:EO46"/>
    <mergeCell ref="BK44:BS44"/>
    <mergeCell ref="BT44:BZ44"/>
    <mergeCell ref="CA44:CG44"/>
    <mergeCell ref="CH44:CN44"/>
    <mergeCell ref="CV44:DD44"/>
    <mergeCell ref="DE44:DM44"/>
    <mergeCell ref="CO45:CU45"/>
    <mergeCell ref="DN44:DT44"/>
    <mergeCell ref="AN37:AU37"/>
    <mergeCell ref="AN36:AU36"/>
    <mergeCell ref="AN38:AU38"/>
    <mergeCell ref="EB41:EH41"/>
    <mergeCell ref="DN41:DT41"/>
    <mergeCell ref="DU41:EA41"/>
    <mergeCell ref="BB41:BJ41"/>
    <mergeCell ref="BK41:BS41"/>
    <mergeCell ref="CA41:CG41"/>
    <mergeCell ref="CH41:CN41"/>
    <mergeCell ref="EB40:EH40"/>
    <mergeCell ref="EI40:EO40"/>
    <mergeCell ref="DE20:DM20"/>
    <mergeCell ref="CV40:DD40"/>
    <mergeCell ref="DE25:DM25"/>
    <mergeCell ref="DN25:DT25"/>
    <mergeCell ref="DU25:EA25"/>
    <mergeCell ref="EB25:EH25"/>
    <mergeCell ref="EB26:EH26"/>
    <mergeCell ref="EI26:EO26"/>
    <mergeCell ref="DU38:EA38"/>
    <mergeCell ref="EP26:EY26"/>
    <mergeCell ref="EB28:EH28"/>
    <mergeCell ref="EI28:EO28"/>
    <mergeCell ref="CV41:DD41"/>
    <mergeCell ref="DE41:DM41"/>
    <mergeCell ref="DE40:DM40"/>
    <mergeCell ref="DE39:DM39"/>
    <mergeCell ref="CV37:DD37"/>
    <mergeCell ref="DE37:DM37"/>
    <mergeCell ref="DN14:EY14"/>
    <mergeCell ref="DN15:EY15"/>
    <mergeCell ref="EP18:EY19"/>
    <mergeCell ref="CV36:DD36"/>
    <mergeCell ref="CO19:CU19"/>
    <mergeCell ref="EB38:EH38"/>
    <mergeCell ref="DN38:DT38"/>
    <mergeCell ref="DN19:DT19"/>
    <mergeCell ref="DU19:EA19"/>
    <mergeCell ref="EP37:EY37"/>
    <mergeCell ref="DE26:DM26"/>
    <mergeCell ref="DE28:DM28"/>
    <mergeCell ref="DN33:DT33"/>
    <mergeCell ref="EB20:EH20"/>
    <mergeCell ref="DN37:DT37"/>
    <mergeCell ref="DN26:DT26"/>
    <mergeCell ref="DU26:EA26"/>
    <mergeCell ref="EB36:EH36"/>
    <mergeCell ref="DN32:DT32"/>
    <mergeCell ref="DU32:EA32"/>
    <mergeCell ref="EI20:EO20"/>
    <mergeCell ref="CV25:DD25"/>
    <mergeCell ref="CO23:CU23"/>
    <mergeCell ref="EB24:EH24"/>
    <mergeCell ref="DN22:DT22"/>
    <mergeCell ref="BK37:BS37"/>
    <mergeCell ref="CA23:CG23"/>
    <mergeCell ref="BT25:BZ25"/>
    <mergeCell ref="CA25:CG25"/>
    <mergeCell ref="BT24:BZ24"/>
    <mergeCell ref="A30:AM30"/>
    <mergeCell ref="A31:AM31"/>
    <mergeCell ref="AV36:BA36"/>
    <mergeCell ref="A28:AM28"/>
    <mergeCell ref="AN28:AU28"/>
    <mergeCell ref="AV28:BA28"/>
    <mergeCell ref="A33:AM33"/>
    <mergeCell ref="AN33:AU33"/>
    <mergeCell ref="AV33:BA33"/>
    <mergeCell ref="A34:AM34"/>
    <mergeCell ref="A25:AM25"/>
    <mergeCell ref="A22:AM22"/>
    <mergeCell ref="CA40:CG40"/>
    <mergeCell ref="BB38:BJ38"/>
    <mergeCell ref="CO40:CU40"/>
    <mergeCell ref="BB40:BJ40"/>
    <mergeCell ref="BK40:BS40"/>
    <mergeCell ref="BT40:BZ40"/>
    <mergeCell ref="BT38:BZ38"/>
    <mergeCell ref="BT39:BZ39"/>
    <mergeCell ref="EB37:EH37"/>
    <mergeCell ref="EI37:EO37"/>
    <mergeCell ref="DN20:DT20"/>
    <mergeCell ref="DU20:EA20"/>
    <mergeCell ref="BK39:BS39"/>
    <mergeCell ref="BB36:BJ36"/>
    <mergeCell ref="BK36:BS36"/>
    <mergeCell ref="CA39:CG39"/>
    <mergeCell ref="CH39:CN39"/>
    <mergeCell ref="BB28:BJ28"/>
    <mergeCell ref="CA22:CG22"/>
    <mergeCell ref="CA21:CG21"/>
    <mergeCell ref="BK20:BS20"/>
    <mergeCell ref="CA20:CG20"/>
    <mergeCell ref="AN20:AU20"/>
    <mergeCell ref="A3:EY3"/>
    <mergeCell ref="CH20:CN20"/>
    <mergeCell ref="EP20:EY20"/>
    <mergeCell ref="CO20:CU20"/>
    <mergeCell ref="CV20:DD20"/>
    <mergeCell ref="AN31:AU31"/>
    <mergeCell ref="AV31:BA31"/>
    <mergeCell ref="AN25:AU25"/>
    <mergeCell ref="AV25:BA25"/>
    <mergeCell ref="BB25:BJ25"/>
    <mergeCell ref="AN22:AU22"/>
    <mergeCell ref="AV22:BA22"/>
    <mergeCell ref="AN27:AU27"/>
    <mergeCell ref="AV27:BA27"/>
    <mergeCell ref="BB27:BJ27"/>
    <mergeCell ref="CH34:CN34"/>
    <mergeCell ref="CO34:CU34"/>
    <mergeCell ref="CA24:CG24"/>
    <mergeCell ref="BT23:BZ23"/>
    <mergeCell ref="CO22:CU22"/>
    <mergeCell ref="AN23:AU23"/>
    <mergeCell ref="AV23:BA23"/>
    <mergeCell ref="CH25:CN25"/>
    <mergeCell ref="CO25:CU25"/>
    <mergeCell ref="AN24:AU24"/>
    <mergeCell ref="CV39:DD39"/>
    <mergeCell ref="BK26:BS26"/>
    <mergeCell ref="BT26:BZ26"/>
    <mergeCell ref="BK27:BS27"/>
    <mergeCell ref="BT27:BZ27"/>
    <mergeCell ref="CA26:CG26"/>
    <mergeCell ref="CV32:DD32"/>
    <mergeCell ref="CH37:CN37"/>
    <mergeCell ref="CO31:CU31"/>
    <mergeCell ref="CO28:CU28"/>
    <mergeCell ref="CO36:CU36"/>
    <mergeCell ref="CA42:CG42"/>
    <mergeCell ref="CH42:CN42"/>
    <mergeCell ref="CA38:CG38"/>
    <mergeCell ref="CH38:CN38"/>
    <mergeCell ref="CO38:CU38"/>
    <mergeCell ref="CO39:CU39"/>
    <mergeCell ref="CO41:CU41"/>
    <mergeCell ref="BK32:BS32"/>
    <mergeCell ref="BT32:BZ32"/>
    <mergeCell ref="BT35:BZ35"/>
    <mergeCell ref="BB23:BJ23"/>
    <mergeCell ref="CH40:CN40"/>
    <mergeCell ref="CA37:CG37"/>
    <mergeCell ref="CA36:CG36"/>
    <mergeCell ref="CH29:CN29"/>
    <mergeCell ref="CH30:CN30"/>
    <mergeCell ref="CH33:CN33"/>
    <mergeCell ref="CA51:CG51"/>
    <mergeCell ref="CH51:CN51"/>
    <mergeCell ref="CO52:CU52"/>
    <mergeCell ref="CV52:DD52"/>
    <mergeCell ref="BT21:BZ21"/>
    <mergeCell ref="BB22:BJ22"/>
    <mergeCell ref="BT37:BZ37"/>
    <mergeCell ref="BK38:BS38"/>
    <mergeCell ref="BK31:BS31"/>
    <mergeCell ref="BT31:BZ31"/>
    <mergeCell ref="EB39:EH39"/>
    <mergeCell ref="DE36:DM36"/>
    <mergeCell ref="BB42:BJ42"/>
    <mergeCell ref="BK42:BS42"/>
    <mergeCell ref="BT42:BZ42"/>
    <mergeCell ref="BK43:BS43"/>
    <mergeCell ref="BT43:BZ43"/>
    <mergeCell ref="BT36:BZ36"/>
    <mergeCell ref="BT41:BZ41"/>
    <mergeCell ref="CO37:CU37"/>
    <mergeCell ref="CV42:DD42"/>
    <mergeCell ref="DE42:DM42"/>
    <mergeCell ref="CO42:CU42"/>
    <mergeCell ref="DU36:EA36"/>
    <mergeCell ref="DU37:EA37"/>
    <mergeCell ref="DN36:DT36"/>
    <mergeCell ref="CV38:DD38"/>
    <mergeCell ref="DU39:EA39"/>
    <mergeCell ref="DN40:DT40"/>
    <mergeCell ref="DU40:EA40"/>
    <mergeCell ref="EP42:EY42"/>
    <mergeCell ref="EI38:EO38"/>
    <mergeCell ref="EP38:EY38"/>
    <mergeCell ref="EP39:EY39"/>
    <mergeCell ref="EP41:EY41"/>
    <mergeCell ref="EP40:EY40"/>
    <mergeCell ref="EI41:EO41"/>
    <mergeCell ref="EB42:EH42"/>
    <mergeCell ref="EI42:EO42"/>
    <mergeCell ref="BB31:BJ31"/>
    <mergeCell ref="EI36:EO36"/>
    <mergeCell ref="EP36:EY36"/>
    <mergeCell ref="EI39:EO39"/>
    <mergeCell ref="BB35:BJ35"/>
    <mergeCell ref="CV35:DD35"/>
    <mergeCell ref="CH36:CN36"/>
    <mergeCell ref="EI35:EO35"/>
    <mergeCell ref="EP35:EY35"/>
    <mergeCell ref="BK35:BS35"/>
    <mergeCell ref="A36:AM36"/>
    <mergeCell ref="A38:AM38"/>
    <mergeCell ref="BB39:BJ39"/>
    <mergeCell ref="BB37:BJ37"/>
    <mergeCell ref="AN39:AU39"/>
    <mergeCell ref="AV39:BA39"/>
    <mergeCell ref="AV37:BA37"/>
    <mergeCell ref="A35:AM35"/>
    <mergeCell ref="AN35:AU35"/>
    <mergeCell ref="AV35:BA35"/>
    <mergeCell ref="AN42:AU42"/>
    <mergeCell ref="A40:AM40"/>
    <mergeCell ref="A41:AM41"/>
    <mergeCell ref="AV40:BA40"/>
    <mergeCell ref="AV41:BA41"/>
    <mergeCell ref="AN40:AU40"/>
    <mergeCell ref="A39:AM39"/>
    <mergeCell ref="AN41:AU41"/>
    <mergeCell ref="AV51:BA51"/>
    <mergeCell ref="BB51:BJ51"/>
    <mergeCell ref="A51:AM51"/>
    <mergeCell ref="DN43:DT43"/>
    <mergeCell ref="CV43:DD43"/>
    <mergeCell ref="A46:AM46"/>
    <mergeCell ref="AN46:AU46"/>
    <mergeCell ref="AV46:BA46"/>
    <mergeCell ref="BB46:BJ46"/>
    <mergeCell ref="A44:AM44"/>
    <mergeCell ref="CH31:CN31"/>
    <mergeCell ref="BK29:BS29"/>
    <mergeCell ref="CV23:DD23"/>
    <mergeCell ref="CH24:CN24"/>
    <mergeCell ref="BK24:BS24"/>
    <mergeCell ref="CO27:CU27"/>
    <mergeCell ref="CH23:CN23"/>
    <mergeCell ref="BK25:BS25"/>
    <mergeCell ref="CH26:CN26"/>
    <mergeCell ref="CO26:CU26"/>
    <mergeCell ref="EP43:EY43"/>
    <mergeCell ref="DU43:EA43"/>
    <mergeCell ref="EB43:EH43"/>
    <mergeCell ref="EI43:EO43"/>
    <mergeCell ref="AN43:AU43"/>
    <mergeCell ref="AV43:BA43"/>
    <mergeCell ref="BB43:BJ43"/>
    <mergeCell ref="DN39:DT39"/>
    <mergeCell ref="CH43:CN43"/>
    <mergeCell ref="DE38:DM38"/>
    <mergeCell ref="DE21:DM21"/>
    <mergeCell ref="CO35:CU35"/>
    <mergeCell ref="CO29:CU29"/>
    <mergeCell ref="CO30:CU30"/>
    <mergeCell ref="CO32:CU32"/>
    <mergeCell ref="CV22:DD22"/>
    <mergeCell ref="DE22:DM22"/>
    <mergeCell ref="BK47:BS47"/>
    <mergeCell ref="BT47:BZ47"/>
    <mergeCell ref="CA47:CG47"/>
    <mergeCell ref="CA48:CG48"/>
    <mergeCell ref="DE43:DM43"/>
    <mergeCell ref="CO43:CU43"/>
    <mergeCell ref="CO48:CU48"/>
    <mergeCell ref="CH48:CN48"/>
    <mergeCell ref="BK48:BS48"/>
    <mergeCell ref="DE45:DM45"/>
    <mergeCell ref="EI25:EO25"/>
    <mergeCell ref="CV26:DD26"/>
    <mergeCell ref="DN23:DT23"/>
    <mergeCell ref="EP24:EY24"/>
    <mergeCell ref="EP29:EY29"/>
    <mergeCell ref="CV24:DD24"/>
    <mergeCell ref="DE24:DM24"/>
    <mergeCell ref="DN24:DT24"/>
    <mergeCell ref="DU24:EA24"/>
    <mergeCell ref="EB29:EH29"/>
    <mergeCell ref="EP33:EY33"/>
    <mergeCell ref="EP31:EY31"/>
    <mergeCell ref="EP25:EY25"/>
    <mergeCell ref="EP28:EY28"/>
    <mergeCell ref="EI23:EO23"/>
    <mergeCell ref="EI24:EO24"/>
    <mergeCell ref="EI29:EO29"/>
    <mergeCell ref="EP30:EY30"/>
    <mergeCell ref="EP32:EY32"/>
    <mergeCell ref="EI32:EO32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18:AM19"/>
    <mergeCell ref="AN18:AU19"/>
    <mergeCell ref="AV18:BA19"/>
    <mergeCell ref="BB18:BJ19"/>
    <mergeCell ref="CA19:CG19"/>
    <mergeCell ref="BT20:BZ20"/>
    <mergeCell ref="A20:AM20"/>
    <mergeCell ref="BT19:BZ19"/>
    <mergeCell ref="BT18:CU18"/>
    <mergeCell ref="AV20:BA20"/>
    <mergeCell ref="BB24:BJ24"/>
    <mergeCell ref="BK23:BS23"/>
    <mergeCell ref="AN21:AU21"/>
    <mergeCell ref="CH22:CN22"/>
    <mergeCell ref="DU22:EA22"/>
    <mergeCell ref="DU23:EA23"/>
    <mergeCell ref="DE23:DM23"/>
    <mergeCell ref="CV21:DD21"/>
    <mergeCell ref="AV24:BA24"/>
    <mergeCell ref="BK22:BS22"/>
    <mergeCell ref="BB20:BJ20"/>
    <mergeCell ref="CH21:CN21"/>
    <mergeCell ref="CO21:CU21"/>
    <mergeCell ref="A23:AM23"/>
    <mergeCell ref="EB23:EH23"/>
    <mergeCell ref="AV21:BA21"/>
    <mergeCell ref="BB21:BJ21"/>
    <mergeCell ref="BK21:BS21"/>
    <mergeCell ref="BT22:BZ22"/>
    <mergeCell ref="DN21:DT21"/>
    <mergeCell ref="EP21:EY21"/>
    <mergeCell ref="EP22:EY22"/>
    <mergeCell ref="EI21:EO21"/>
    <mergeCell ref="EP23:EY23"/>
    <mergeCell ref="DU21:EA21"/>
    <mergeCell ref="EB22:EH22"/>
    <mergeCell ref="EI22:EO22"/>
    <mergeCell ref="EB21:EH21"/>
    <mergeCell ref="A29:AM29"/>
    <mergeCell ref="AN29:AU29"/>
    <mergeCell ref="AV29:BA29"/>
    <mergeCell ref="BB29:BJ29"/>
    <mergeCell ref="BT29:BZ29"/>
    <mergeCell ref="CA29:CG29"/>
    <mergeCell ref="CO24:CU24"/>
    <mergeCell ref="A21:AM21"/>
    <mergeCell ref="A24:AM24"/>
    <mergeCell ref="DE31:DM31"/>
    <mergeCell ref="DU29:EA29"/>
    <mergeCell ref="CV29:DD29"/>
    <mergeCell ref="DE29:DM29"/>
    <mergeCell ref="DN29:DT29"/>
    <mergeCell ref="CV30:DD30"/>
    <mergeCell ref="DE30:DM30"/>
    <mergeCell ref="CV31:DD31"/>
    <mergeCell ref="EI30:EO30"/>
    <mergeCell ref="DN30:DT30"/>
    <mergeCell ref="DU30:EA30"/>
    <mergeCell ref="DN31:DT31"/>
    <mergeCell ref="DU31:EA31"/>
    <mergeCell ref="EB31:EH31"/>
    <mergeCell ref="EI31:EO31"/>
    <mergeCell ref="EB30:EH30"/>
    <mergeCell ref="A43:AM43"/>
    <mergeCell ref="AN44:AU44"/>
    <mergeCell ref="AN30:AU30"/>
    <mergeCell ref="AV30:BA30"/>
    <mergeCell ref="BB30:BJ30"/>
    <mergeCell ref="BT30:BZ30"/>
    <mergeCell ref="AV44:BA44"/>
    <mergeCell ref="BB44:BJ44"/>
    <mergeCell ref="AV42:BA42"/>
    <mergeCell ref="A42:AM42"/>
    <mergeCell ref="DN46:DT46"/>
    <mergeCell ref="DU46:EA46"/>
    <mergeCell ref="DN42:DT42"/>
    <mergeCell ref="DU42:EA42"/>
    <mergeCell ref="BT48:BZ48"/>
    <mergeCell ref="A32:AM32"/>
    <mergeCell ref="AN32:AU32"/>
    <mergeCell ref="AV32:BA32"/>
    <mergeCell ref="BB32:BJ32"/>
    <mergeCell ref="BK46:BS46"/>
    <mergeCell ref="A55:AM55"/>
    <mergeCell ref="AN55:AU55"/>
    <mergeCell ref="AV55:BA55"/>
    <mergeCell ref="BB55:BJ55"/>
    <mergeCell ref="A47:AM47"/>
    <mergeCell ref="A37:AM37"/>
    <mergeCell ref="A48:AM48"/>
    <mergeCell ref="AN48:AU48"/>
    <mergeCell ref="AV48:BA48"/>
    <mergeCell ref="BB48:BJ48"/>
    <mergeCell ref="BK55:BS55"/>
    <mergeCell ref="BT55:BZ55"/>
    <mergeCell ref="CA55:CG55"/>
    <mergeCell ref="CH55:CN55"/>
    <mergeCell ref="DE54:DM54"/>
    <mergeCell ref="CV48:DD48"/>
    <mergeCell ref="DE48:DM48"/>
    <mergeCell ref="DE49:DM49"/>
    <mergeCell ref="BK51:BS51"/>
    <mergeCell ref="BT51:BZ51"/>
    <mergeCell ref="DE35:DM35"/>
    <mergeCell ref="BK30:BS30"/>
    <mergeCell ref="AN47:AU47"/>
    <mergeCell ref="AV47:BA47"/>
    <mergeCell ref="BB47:BJ47"/>
    <mergeCell ref="CA43:CG43"/>
    <mergeCell ref="CA32:CG32"/>
    <mergeCell ref="BT46:BZ46"/>
    <mergeCell ref="CA30:CG30"/>
    <mergeCell ref="CA31:CG31"/>
    <mergeCell ref="CA46:CG46"/>
    <mergeCell ref="CA35:CG35"/>
    <mergeCell ref="CH35:CN35"/>
    <mergeCell ref="EB35:EH35"/>
    <mergeCell ref="CO55:CU55"/>
    <mergeCell ref="CV55:DD55"/>
    <mergeCell ref="DE55:DM55"/>
    <mergeCell ref="DN55:DT55"/>
    <mergeCell ref="DN35:DT35"/>
    <mergeCell ref="DU35:EA35"/>
    <mergeCell ref="DN48:DT48"/>
    <mergeCell ref="DE78:DM78"/>
    <mergeCell ref="DN78:DT78"/>
    <mergeCell ref="EI78:EO78"/>
    <mergeCell ref="EP78:EY78"/>
    <mergeCell ref="EB78:EH78"/>
    <mergeCell ref="EP48:EY48"/>
    <mergeCell ref="EB48:EH48"/>
    <mergeCell ref="EI54:EO54"/>
    <mergeCell ref="DU48:EA48"/>
    <mergeCell ref="DU57:EA57"/>
    <mergeCell ref="CO57:CU57"/>
    <mergeCell ref="CV57:DD57"/>
    <mergeCell ref="DU78:EA78"/>
    <mergeCell ref="A78:AM78"/>
    <mergeCell ref="AN78:AU78"/>
    <mergeCell ref="AV78:BA78"/>
    <mergeCell ref="BB78:BJ78"/>
    <mergeCell ref="BK78:BS78"/>
    <mergeCell ref="BT78:BZ78"/>
    <mergeCell ref="EP54:EY54"/>
    <mergeCell ref="DN54:DT54"/>
    <mergeCell ref="DU54:EA54"/>
    <mergeCell ref="EB54:EH54"/>
    <mergeCell ref="CV54:DD54"/>
    <mergeCell ref="EI48:EO48"/>
    <mergeCell ref="DE52:DM52"/>
    <mergeCell ref="DN52:DT52"/>
    <mergeCell ref="EI51:EO51"/>
    <mergeCell ref="DE51:DM51"/>
    <mergeCell ref="DN49:DT49"/>
    <mergeCell ref="DU49:EA49"/>
    <mergeCell ref="EB49:EH49"/>
    <mergeCell ref="EI49:EO49"/>
    <mergeCell ref="DN51:DT51"/>
    <mergeCell ref="DU50:EA50"/>
    <mergeCell ref="EB50:EH50"/>
    <mergeCell ref="A58:EY58"/>
    <mergeCell ref="A79:AM79"/>
    <mergeCell ref="AN79:AU79"/>
    <mergeCell ref="AV79:BA79"/>
    <mergeCell ref="BB79:BJ79"/>
    <mergeCell ref="BK79:BS79"/>
    <mergeCell ref="BT79:BZ79"/>
    <mergeCell ref="DN79:DT79"/>
    <mergeCell ref="DU79:EA79"/>
    <mergeCell ref="EB79:EH79"/>
    <mergeCell ref="EP81:EY81"/>
    <mergeCell ref="BB81:BJ81"/>
    <mergeCell ref="BK81:BS81"/>
    <mergeCell ref="BT81:BZ81"/>
    <mergeCell ref="CA81:CG81"/>
    <mergeCell ref="CH81:CN81"/>
    <mergeCell ref="A84:AM84"/>
    <mergeCell ref="AN83:AU83"/>
    <mergeCell ref="AV83:BA83"/>
    <mergeCell ref="BB83:BJ83"/>
    <mergeCell ref="A83:AM83"/>
    <mergeCell ref="AN84:AU84"/>
    <mergeCell ref="AV84:BA84"/>
    <mergeCell ref="EP79:EY79"/>
    <mergeCell ref="EI79:EO79"/>
    <mergeCell ref="EP80:EY80"/>
    <mergeCell ref="BK84:BS84"/>
    <mergeCell ref="BT84:BZ84"/>
    <mergeCell ref="BB84:BJ84"/>
    <mergeCell ref="DE83:DM83"/>
    <mergeCell ref="EB82:EH82"/>
    <mergeCell ref="DE82:DM82"/>
    <mergeCell ref="DN82:DT82"/>
    <mergeCell ref="EI84:EO84"/>
    <mergeCell ref="EI81:EO81"/>
    <mergeCell ref="EI80:EO80"/>
    <mergeCell ref="EP84:EY84"/>
    <mergeCell ref="EJ93:EY93"/>
    <mergeCell ref="CV83:DD83"/>
    <mergeCell ref="EP82:EY82"/>
    <mergeCell ref="EI82:EO82"/>
    <mergeCell ref="DU82:EA82"/>
    <mergeCell ref="DN83:DT8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J92:EY9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43"/>
  <sheetViews>
    <sheetView zoomScalePageLayoutView="0" workbookViewId="0" topLeftCell="A1">
      <selection activeCell="O5" sqref="O5"/>
    </sheetView>
  </sheetViews>
  <sheetFormatPr defaultColWidth="9.75390625" defaultRowHeight="12.75"/>
  <cols>
    <col min="1" max="2" width="9.75390625" style="48" customWidth="1"/>
    <col min="3" max="3" width="57.25390625" style="48" customWidth="1"/>
    <col min="4" max="4" width="60.125" style="48" customWidth="1"/>
    <col min="5" max="5" width="4.75390625" style="48" customWidth="1"/>
    <col min="6" max="6" width="12.375" style="48" customWidth="1"/>
    <col min="7" max="11" width="9.75390625" style="48" hidden="1" customWidth="1"/>
    <col min="12" max="13" width="9.75390625" style="48" customWidth="1"/>
    <col min="14" max="14" width="18.625" style="48" customWidth="1"/>
    <col min="15" max="16384" width="9.75390625" style="48" customWidth="1"/>
  </cols>
  <sheetData>
    <row r="1" spans="1:11" ht="12.75">
      <c r="A1" s="49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>
      <c r="A2" s="50" t="s">
        <v>140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51" t="s">
        <v>141</v>
      </c>
      <c r="B4" s="51" t="s">
        <v>142</v>
      </c>
      <c r="C4" s="46"/>
      <c r="D4" s="46"/>
      <c r="E4" s="46"/>
      <c r="F4" s="46"/>
      <c r="G4" s="46"/>
      <c r="H4" s="46"/>
      <c r="I4" s="46"/>
      <c r="J4" s="46"/>
      <c r="K4" s="46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N5" s="64" t="s">
        <v>1667</v>
      </c>
      <c r="O5" s="48">
        <v>1275812.04</v>
      </c>
    </row>
    <row r="6" spans="1:11" ht="12.75">
      <c r="A6" s="219" t="s">
        <v>143</v>
      </c>
      <c r="B6" s="215" t="s">
        <v>144</v>
      </c>
      <c r="C6" s="215" t="s">
        <v>145</v>
      </c>
      <c r="D6" s="221" t="s">
        <v>146</v>
      </c>
      <c r="E6" s="63" t="s">
        <v>147</v>
      </c>
      <c r="F6" s="63"/>
      <c r="G6" s="223" t="s">
        <v>148</v>
      </c>
      <c r="H6" s="223"/>
      <c r="I6" s="223"/>
      <c r="J6" s="215" t="s">
        <v>149</v>
      </c>
      <c r="K6" s="215"/>
    </row>
    <row r="7" spans="1:15" ht="12.75">
      <c r="A7" s="216"/>
      <c r="B7" s="220"/>
      <c r="C7" s="220"/>
      <c r="D7" s="222"/>
      <c r="E7" s="52" t="s">
        <v>150</v>
      </c>
      <c r="F7" s="76"/>
      <c r="G7" s="53" t="s">
        <v>150</v>
      </c>
      <c r="H7" s="218"/>
      <c r="I7" s="218"/>
      <c r="J7" s="216"/>
      <c r="K7" s="217"/>
      <c r="N7" s="70" t="s">
        <v>1668</v>
      </c>
      <c r="O7" s="48">
        <v>68780.18</v>
      </c>
    </row>
    <row r="8" spans="1:11" ht="12.75">
      <c r="A8" s="54" t="s">
        <v>151</v>
      </c>
      <c r="B8" s="66"/>
      <c r="C8" s="66"/>
      <c r="D8" s="67"/>
      <c r="E8" s="54"/>
      <c r="F8" s="66"/>
      <c r="G8" s="66"/>
      <c r="H8" s="66"/>
      <c r="I8" s="67"/>
      <c r="J8" s="54"/>
      <c r="K8" s="55">
        <v>0</v>
      </c>
    </row>
    <row r="9" spans="1:15" ht="12.75">
      <c r="A9" s="47" t="s">
        <v>152</v>
      </c>
      <c r="B9" s="47" t="s">
        <v>191</v>
      </c>
      <c r="C9" s="47" t="s">
        <v>154</v>
      </c>
      <c r="D9" s="47" t="s">
        <v>192</v>
      </c>
      <c r="E9" s="47" t="s">
        <v>157</v>
      </c>
      <c r="F9" s="77">
        <v>1209.68</v>
      </c>
      <c r="G9" s="47" t="s">
        <v>193</v>
      </c>
      <c r="H9" s="214" t="s">
        <v>156</v>
      </c>
      <c r="I9" s="214"/>
      <c r="J9" s="56" t="s">
        <v>158</v>
      </c>
      <c r="K9" s="57">
        <v>983.05</v>
      </c>
      <c r="N9" s="71" t="s">
        <v>1669</v>
      </c>
      <c r="O9" s="48">
        <v>5167747.66</v>
      </c>
    </row>
    <row r="10" spans="1:11" ht="12.75">
      <c r="A10" s="47" t="s">
        <v>152</v>
      </c>
      <c r="B10" s="47" t="s">
        <v>293</v>
      </c>
      <c r="C10" s="47" t="s">
        <v>292</v>
      </c>
      <c r="D10" s="47" t="s">
        <v>294</v>
      </c>
      <c r="E10" s="47" t="s">
        <v>157</v>
      </c>
      <c r="F10" s="77">
        <v>1500</v>
      </c>
      <c r="G10" s="47" t="s">
        <v>193</v>
      </c>
      <c r="H10" s="214" t="s">
        <v>156</v>
      </c>
      <c r="I10" s="214"/>
      <c r="J10" s="56" t="s">
        <v>158</v>
      </c>
      <c r="K10" s="58">
        <v>1219.01</v>
      </c>
    </row>
    <row r="11" spans="1:15" ht="12.75">
      <c r="A11" s="47" t="s">
        <v>471</v>
      </c>
      <c r="B11" s="47" t="s">
        <v>476</v>
      </c>
      <c r="C11" s="47" t="s">
        <v>323</v>
      </c>
      <c r="D11" s="47" t="s">
        <v>311</v>
      </c>
      <c r="E11" s="47" t="s">
        <v>157</v>
      </c>
      <c r="F11" s="80">
        <v>578.47</v>
      </c>
      <c r="G11" s="47" t="s">
        <v>155</v>
      </c>
      <c r="H11" s="214" t="s">
        <v>156</v>
      </c>
      <c r="I11" s="214"/>
      <c r="J11" s="56" t="s">
        <v>158</v>
      </c>
      <c r="K11" s="57">
        <v>357.89</v>
      </c>
      <c r="N11" s="65" t="s">
        <v>1670</v>
      </c>
      <c r="O11" s="48">
        <v>148864.85</v>
      </c>
    </row>
    <row r="12" spans="1:11" ht="12.75">
      <c r="A12" s="47" t="s">
        <v>471</v>
      </c>
      <c r="B12" s="47" t="s">
        <v>477</v>
      </c>
      <c r="C12" s="47" t="s">
        <v>323</v>
      </c>
      <c r="D12" s="47" t="s">
        <v>311</v>
      </c>
      <c r="E12" s="47" t="s">
        <v>157</v>
      </c>
      <c r="F12" s="80">
        <v>801.35</v>
      </c>
      <c r="G12" s="47" t="s">
        <v>193</v>
      </c>
      <c r="H12" s="214" t="s">
        <v>156</v>
      </c>
      <c r="I12" s="214"/>
      <c r="J12" s="56" t="s">
        <v>158</v>
      </c>
      <c r="K12" s="58">
        <v>1334.72</v>
      </c>
    </row>
    <row r="13" spans="1:15" ht="12.75">
      <c r="A13" s="47" t="s">
        <v>471</v>
      </c>
      <c r="B13" s="47" t="s">
        <v>472</v>
      </c>
      <c r="C13" s="47" t="s">
        <v>473</v>
      </c>
      <c r="D13" s="47" t="s">
        <v>474</v>
      </c>
      <c r="E13" s="47" t="s">
        <v>157</v>
      </c>
      <c r="F13" s="81">
        <v>18000</v>
      </c>
      <c r="G13" s="47" t="s">
        <v>306</v>
      </c>
      <c r="H13" s="214" t="s">
        <v>156</v>
      </c>
      <c r="I13" s="214"/>
      <c r="J13" s="56" t="s">
        <v>158</v>
      </c>
      <c r="K13" s="58">
        <v>2357.89</v>
      </c>
      <c r="N13" s="72" t="s">
        <v>1671</v>
      </c>
      <c r="O13" s="48">
        <v>1777217.17</v>
      </c>
    </row>
    <row r="14" spans="1:11" ht="12.75">
      <c r="A14" s="47" t="s">
        <v>471</v>
      </c>
      <c r="B14" s="47" t="s">
        <v>475</v>
      </c>
      <c r="C14" s="47" t="s">
        <v>336</v>
      </c>
      <c r="D14" s="47" t="s">
        <v>390</v>
      </c>
      <c r="E14" s="47" t="s">
        <v>157</v>
      </c>
      <c r="F14" s="84">
        <v>84671.47</v>
      </c>
      <c r="G14" s="47" t="s">
        <v>306</v>
      </c>
      <c r="H14" s="214" t="s">
        <v>156</v>
      </c>
      <c r="I14" s="214"/>
      <c r="J14" s="56" t="s">
        <v>158</v>
      </c>
      <c r="K14" s="58">
        <v>4357.89</v>
      </c>
    </row>
    <row r="15" spans="1:15" ht="12.75">
      <c r="A15" s="47" t="s">
        <v>702</v>
      </c>
      <c r="B15" s="47" t="s">
        <v>722</v>
      </c>
      <c r="C15" s="47" t="s">
        <v>466</v>
      </c>
      <c r="D15" s="47" t="s">
        <v>510</v>
      </c>
      <c r="E15" s="47" t="s">
        <v>157</v>
      </c>
      <c r="F15" s="77">
        <v>11000</v>
      </c>
      <c r="G15" s="47" t="s">
        <v>193</v>
      </c>
      <c r="H15" s="214" t="s">
        <v>156</v>
      </c>
      <c r="I15" s="214"/>
      <c r="J15" s="56" t="s">
        <v>158</v>
      </c>
      <c r="K15" s="58">
        <v>4703.09</v>
      </c>
      <c r="N15" s="68" t="s">
        <v>1672</v>
      </c>
      <c r="O15" s="48">
        <v>8330.1</v>
      </c>
    </row>
    <row r="16" spans="1:11" ht="12.75">
      <c r="A16" s="47" t="s">
        <v>702</v>
      </c>
      <c r="B16" s="47" t="s">
        <v>730</v>
      </c>
      <c r="C16" s="47" t="s">
        <v>154</v>
      </c>
      <c r="D16" s="47" t="s">
        <v>731</v>
      </c>
      <c r="E16" s="47" t="s">
        <v>157</v>
      </c>
      <c r="F16" s="77">
        <v>4400</v>
      </c>
      <c r="G16" s="47" t="s">
        <v>155</v>
      </c>
      <c r="H16" s="214" t="s">
        <v>156</v>
      </c>
      <c r="I16" s="214"/>
      <c r="J16" s="56" t="s">
        <v>158</v>
      </c>
      <c r="K16" s="58">
        <v>20574.66</v>
      </c>
    </row>
    <row r="17" spans="1:15" ht="12.75">
      <c r="A17" s="47" t="s">
        <v>702</v>
      </c>
      <c r="B17" s="47" t="s">
        <v>703</v>
      </c>
      <c r="C17" s="47" t="s">
        <v>316</v>
      </c>
      <c r="D17" s="47" t="s">
        <v>704</v>
      </c>
      <c r="E17" s="47" t="s">
        <v>157</v>
      </c>
      <c r="F17" s="81">
        <v>9152.54</v>
      </c>
      <c r="G17" s="47" t="s">
        <v>155</v>
      </c>
      <c r="H17" s="214" t="s">
        <v>156</v>
      </c>
      <c r="I17" s="214"/>
      <c r="J17" s="56" t="s">
        <v>158</v>
      </c>
      <c r="K17" s="58">
        <v>28980.42</v>
      </c>
      <c r="N17" s="69" t="s">
        <v>1673</v>
      </c>
      <c r="O17" s="48">
        <v>4696.68</v>
      </c>
    </row>
    <row r="18" spans="1:11" ht="12.75">
      <c r="A18" s="47" t="s">
        <v>702</v>
      </c>
      <c r="B18" s="47" t="s">
        <v>705</v>
      </c>
      <c r="C18" s="47" t="s">
        <v>316</v>
      </c>
      <c r="D18" s="47" t="s">
        <v>507</v>
      </c>
      <c r="E18" s="47" t="s">
        <v>157</v>
      </c>
      <c r="F18" s="82">
        <v>472.88</v>
      </c>
      <c r="G18" s="47" t="s">
        <v>235</v>
      </c>
      <c r="H18" s="214" t="s">
        <v>156</v>
      </c>
      <c r="I18" s="214"/>
      <c r="J18" s="56" t="s">
        <v>158</v>
      </c>
      <c r="K18" s="58">
        <v>30484.46</v>
      </c>
    </row>
    <row r="19" spans="1:15" ht="12.75">
      <c r="A19" s="47" t="s">
        <v>702</v>
      </c>
      <c r="B19" s="47" t="s">
        <v>705</v>
      </c>
      <c r="C19" s="47" t="s">
        <v>316</v>
      </c>
      <c r="D19" s="47" t="s">
        <v>706</v>
      </c>
      <c r="E19" s="47" t="s">
        <v>157</v>
      </c>
      <c r="F19" s="81">
        <v>1529.24</v>
      </c>
      <c r="G19" s="47" t="s">
        <v>235</v>
      </c>
      <c r="H19" s="214" t="s">
        <v>156</v>
      </c>
      <c r="I19" s="214"/>
      <c r="J19" s="56" t="s">
        <v>158</v>
      </c>
      <c r="K19" s="58">
        <v>30810.33</v>
      </c>
      <c r="N19" s="75" t="s">
        <v>1674</v>
      </c>
      <c r="O19" s="48">
        <v>463359.84</v>
      </c>
    </row>
    <row r="20" spans="1:11" ht="12.75">
      <c r="A20" s="47" t="s">
        <v>702</v>
      </c>
      <c r="B20" s="47" t="s">
        <v>705</v>
      </c>
      <c r="C20" s="47" t="s">
        <v>316</v>
      </c>
      <c r="D20" s="47" t="s">
        <v>707</v>
      </c>
      <c r="E20" s="47" t="s">
        <v>157</v>
      </c>
      <c r="F20" s="81">
        <v>2427.97</v>
      </c>
      <c r="G20" s="47" t="s">
        <v>235</v>
      </c>
      <c r="H20" s="214" t="s">
        <v>156</v>
      </c>
      <c r="I20" s="214"/>
      <c r="J20" s="56" t="s">
        <v>158</v>
      </c>
      <c r="K20" s="58">
        <v>31712.18</v>
      </c>
    </row>
    <row r="21" spans="1:15" ht="12.75">
      <c r="A21" s="47" t="s">
        <v>702</v>
      </c>
      <c r="B21" s="47" t="s">
        <v>705</v>
      </c>
      <c r="C21" s="47" t="s">
        <v>316</v>
      </c>
      <c r="D21" s="47" t="s">
        <v>708</v>
      </c>
      <c r="E21" s="47" t="s">
        <v>157</v>
      </c>
      <c r="F21" s="81">
        <v>4602.42</v>
      </c>
      <c r="G21" s="47" t="s">
        <v>235</v>
      </c>
      <c r="H21" s="214" t="s">
        <v>156</v>
      </c>
      <c r="I21" s="214"/>
      <c r="J21" s="56" t="s">
        <v>158</v>
      </c>
      <c r="K21" s="58">
        <v>32247.47</v>
      </c>
      <c r="N21" s="74" t="s">
        <v>1675</v>
      </c>
      <c r="O21" s="48">
        <v>11870613.61</v>
      </c>
    </row>
    <row r="22" spans="1:11" ht="12.75">
      <c r="A22" s="47" t="s">
        <v>702</v>
      </c>
      <c r="B22" s="47" t="s">
        <v>705</v>
      </c>
      <c r="C22" s="47" t="s">
        <v>316</v>
      </c>
      <c r="D22" s="47" t="s">
        <v>709</v>
      </c>
      <c r="E22" s="47" t="s">
        <v>157</v>
      </c>
      <c r="F22" s="81">
        <v>1089.66</v>
      </c>
      <c r="G22" s="47" t="s">
        <v>235</v>
      </c>
      <c r="H22" s="214" t="s">
        <v>156</v>
      </c>
      <c r="I22" s="214"/>
      <c r="J22" s="56" t="s">
        <v>158</v>
      </c>
      <c r="K22" s="58">
        <v>33015.47</v>
      </c>
    </row>
    <row r="23" spans="1:15" ht="12.75">
      <c r="A23" s="47" t="s">
        <v>702</v>
      </c>
      <c r="B23" s="47" t="s">
        <v>705</v>
      </c>
      <c r="C23" s="47" t="s">
        <v>316</v>
      </c>
      <c r="D23" s="47" t="s">
        <v>710</v>
      </c>
      <c r="E23" s="47" t="s">
        <v>157</v>
      </c>
      <c r="F23" s="82">
        <v>133.05</v>
      </c>
      <c r="G23" s="47" t="s">
        <v>155</v>
      </c>
      <c r="H23" s="214" t="s">
        <v>156</v>
      </c>
      <c r="I23" s="214"/>
      <c r="J23" s="56" t="s">
        <v>158</v>
      </c>
      <c r="K23" s="58">
        <v>37118.38</v>
      </c>
      <c r="N23" s="48" t="s">
        <v>1676</v>
      </c>
      <c r="O23" s="48">
        <v>159117.2</v>
      </c>
    </row>
    <row r="24" spans="1:11" ht="12.75">
      <c r="A24" s="47" t="s">
        <v>702</v>
      </c>
      <c r="B24" s="47" t="s">
        <v>705</v>
      </c>
      <c r="C24" s="47" t="s">
        <v>316</v>
      </c>
      <c r="D24" s="47" t="s">
        <v>711</v>
      </c>
      <c r="E24" s="47" t="s">
        <v>157</v>
      </c>
      <c r="F24" s="82">
        <v>366.95</v>
      </c>
      <c r="G24" s="47" t="s">
        <v>155</v>
      </c>
      <c r="H24" s="214" t="s">
        <v>156</v>
      </c>
      <c r="I24" s="214"/>
      <c r="J24" s="56" t="s">
        <v>158</v>
      </c>
      <c r="K24" s="58">
        <v>38905.54</v>
      </c>
    </row>
    <row r="25" spans="1:15" ht="12.75">
      <c r="A25" s="47" t="s">
        <v>702</v>
      </c>
      <c r="B25" s="47" t="s">
        <v>705</v>
      </c>
      <c r="C25" s="47" t="s">
        <v>316</v>
      </c>
      <c r="D25" s="47" t="s">
        <v>712</v>
      </c>
      <c r="E25" s="47" t="s">
        <v>157</v>
      </c>
      <c r="F25" s="82">
        <v>223.73</v>
      </c>
      <c r="G25" s="47" t="s">
        <v>235</v>
      </c>
      <c r="H25" s="214" t="s">
        <v>156</v>
      </c>
      <c r="I25" s="214"/>
      <c r="J25" s="56" t="s">
        <v>158</v>
      </c>
      <c r="K25" s="58">
        <v>45709.63</v>
      </c>
      <c r="N25" s="73" t="s">
        <v>1677</v>
      </c>
      <c r="O25" s="48">
        <v>2886923.31</v>
      </c>
    </row>
    <row r="26" spans="1:11" ht="12.75">
      <c r="A26" s="47" t="s">
        <v>702</v>
      </c>
      <c r="B26" s="47" t="s">
        <v>705</v>
      </c>
      <c r="C26" s="47" t="s">
        <v>316</v>
      </c>
      <c r="D26" s="47" t="s">
        <v>713</v>
      </c>
      <c r="E26" s="47" t="s">
        <v>157</v>
      </c>
      <c r="F26" s="82">
        <v>355.08</v>
      </c>
      <c r="G26" s="47" t="s">
        <v>235</v>
      </c>
      <c r="H26" s="214" t="s">
        <v>156</v>
      </c>
      <c r="I26" s="214"/>
      <c r="J26" s="56" t="s">
        <v>158</v>
      </c>
      <c r="K26" s="58">
        <v>57928.17</v>
      </c>
    </row>
    <row r="27" spans="1:11" ht="12.75">
      <c r="A27" s="47" t="s">
        <v>702</v>
      </c>
      <c r="B27" s="47" t="s">
        <v>705</v>
      </c>
      <c r="C27" s="47" t="s">
        <v>316</v>
      </c>
      <c r="D27" s="47" t="s">
        <v>714</v>
      </c>
      <c r="E27" s="47" t="s">
        <v>157</v>
      </c>
      <c r="F27" s="82">
        <v>929.66</v>
      </c>
      <c r="G27" s="47" t="s">
        <v>193</v>
      </c>
      <c r="H27" s="214" t="s">
        <v>156</v>
      </c>
      <c r="I27" s="214"/>
      <c r="J27" s="56" t="s">
        <v>158</v>
      </c>
      <c r="K27" s="58">
        <v>58256.17</v>
      </c>
    </row>
    <row r="28" spans="1:11" ht="12.75">
      <c r="A28" s="47" t="s">
        <v>702</v>
      </c>
      <c r="B28" s="47" t="s">
        <v>715</v>
      </c>
      <c r="C28" s="47" t="s">
        <v>376</v>
      </c>
      <c r="D28" s="47" t="s">
        <v>716</v>
      </c>
      <c r="E28" s="47" t="s">
        <v>157</v>
      </c>
      <c r="F28" s="81">
        <v>2372.88</v>
      </c>
      <c r="G28" s="47" t="s">
        <v>193</v>
      </c>
      <c r="H28" s="214" t="s">
        <v>156</v>
      </c>
      <c r="I28" s="214"/>
      <c r="J28" s="56" t="s">
        <v>158</v>
      </c>
      <c r="K28" s="58">
        <v>58073.95</v>
      </c>
    </row>
    <row r="29" spans="1:11" ht="12.75">
      <c r="A29" s="47" t="s">
        <v>702</v>
      </c>
      <c r="B29" s="47" t="s">
        <v>717</v>
      </c>
      <c r="C29" s="47" t="s">
        <v>329</v>
      </c>
      <c r="D29" s="47" t="s">
        <v>344</v>
      </c>
      <c r="E29" s="47" t="s">
        <v>157</v>
      </c>
      <c r="F29" s="78">
        <v>299.22</v>
      </c>
      <c r="G29" s="47" t="s">
        <v>155</v>
      </c>
      <c r="H29" s="214" t="s">
        <v>156</v>
      </c>
      <c r="I29" s="214"/>
      <c r="J29" s="56" t="s">
        <v>158</v>
      </c>
      <c r="K29" s="58">
        <v>63165.67</v>
      </c>
    </row>
    <row r="30" spans="1:11" ht="12.75">
      <c r="A30" s="47" t="s">
        <v>702</v>
      </c>
      <c r="B30" s="47" t="s">
        <v>717</v>
      </c>
      <c r="C30" s="47" t="s">
        <v>329</v>
      </c>
      <c r="D30" s="47" t="s">
        <v>348</v>
      </c>
      <c r="E30" s="47" t="s">
        <v>157</v>
      </c>
      <c r="F30" s="79">
        <v>1258.47</v>
      </c>
      <c r="G30" s="47" t="s">
        <v>155</v>
      </c>
      <c r="H30" s="214" t="s">
        <v>156</v>
      </c>
      <c r="I30" s="214"/>
      <c r="J30" s="56" t="s">
        <v>158</v>
      </c>
      <c r="K30" s="58">
        <v>64230.93</v>
      </c>
    </row>
    <row r="31" spans="1:11" ht="12.75">
      <c r="A31" s="47" t="s">
        <v>702</v>
      </c>
      <c r="B31" s="47" t="s">
        <v>718</v>
      </c>
      <c r="C31" s="47" t="s">
        <v>347</v>
      </c>
      <c r="D31" s="47" t="s">
        <v>344</v>
      </c>
      <c r="E31" s="47" t="s">
        <v>157</v>
      </c>
      <c r="F31" s="78">
        <v>299.22</v>
      </c>
      <c r="G31" s="47" t="s">
        <v>155</v>
      </c>
      <c r="H31" s="214" t="s">
        <v>156</v>
      </c>
      <c r="I31" s="214"/>
      <c r="J31" s="56" t="s">
        <v>158</v>
      </c>
      <c r="K31" s="58">
        <v>64645.49</v>
      </c>
    </row>
    <row r="32" spans="1:11" ht="12.75">
      <c r="A32" s="47" t="s">
        <v>702</v>
      </c>
      <c r="B32" s="47" t="s">
        <v>718</v>
      </c>
      <c r="C32" s="47" t="s">
        <v>347</v>
      </c>
      <c r="D32" s="47" t="s">
        <v>348</v>
      </c>
      <c r="E32" s="47" t="s">
        <v>157</v>
      </c>
      <c r="F32" s="78">
        <v>251.69</v>
      </c>
      <c r="G32" s="47" t="s">
        <v>155</v>
      </c>
      <c r="H32" s="214" t="s">
        <v>156</v>
      </c>
      <c r="I32" s="214"/>
      <c r="J32" s="56" t="s">
        <v>158</v>
      </c>
      <c r="K32" s="58">
        <v>65242.03</v>
      </c>
    </row>
    <row r="33" spans="1:11" ht="12.75">
      <c r="A33" s="47" t="s">
        <v>702</v>
      </c>
      <c r="B33" s="47" t="s">
        <v>719</v>
      </c>
      <c r="C33" s="47" t="s">
        <v>413</v>
      </c>
      <c r="D33" s="47" t="s">
        <v>463</v>
      </c>
      <c r="E33" s="47" t="s">
        <v>157</v>
      </c>
      <c r="F33" s="88">
        <v>724</v>
      </c>
      <c r="G33" s="47" t="s">
        <v>155</v>
      </c>
      <c r="H33" s="214" t="s">
        <v>156</v>
      </c>
      <c r="I33" s="214"/>
      <c r="J33" s="56" t="s">
        <v>158</v>
      </c>
      <c r="K33" s="58">
        <v>65245.37</v>
      </c>
    </row>
    <row r="34" spans="1:11" ht="12.75">
      <c r="A34" s="47" t="s">
        <v>702</v>
      </c>
      <c r="B34" s="47" t="s">
        <v>720</v>
      </c>
      <c r="C34" s="47" t="s">
        <v>446</v>
      </c>
      <c r="D34" s="47" t="s">
        <v>454</v>
      </c>
      <c r="E34" s="47" t="s">
        <v>157</v>
      </c>
      <c r="F34" s="86">
        <v>106177</v>
      </c>
      <c r="G34" s="47" t="s">
        <v>155</v>
      </c>
      <c r="H34" s="214" t="s">
        <v>156</v>
      </c>
      <c r="I34" s="214"/>
      <c r="J34" s="56" t="s">
        <v>158</v>
      </c>
      <c r="K34" s="58">
        <v>65271.18</v>
      </c>
    </row>
    <row r="35" spans="1:11" ht="12.75">
      <c r="A35" s="47" t="s">
        <v>702</v>
      </c>
      <c r="B35" s="47" t="s">
        <v>721</v>
      </c>
      <c r="C35" s="47" t="s">
        <v>446</v>
      </c>
      <c r="D35" s="47" t="s">
        <v>447</v>
      </c>
      <c r="E35" s="47" t="s">
        <v>157</v>
      </c>
      <c r="F35" s="86">
        <v>265411.41</v>
      </c>
      <c r="G35" s="47" t="s">
        <v>155</v>
      </c>
      <c r="H35" s="214" t="s">
        <v>156</v>
      </c>
      <c r="I35" s="214"/>
      <c r="J35" s="56" t="s">
        <v>158</v>
      </c>
      <c r="K35" s="58">
        <v>65276.53</v>
      </c>
    </row>
    <row r="36" spans="1:11" ht="12.75">
      <c r="A36" s="47" t="s">
        <v>702</v>
      </c>
      <c r="B36" s="47" t="s">
        <v>723</v>
      </c>
      <c r="C36" s="47" t="s">
        <v>416</v>
      </c>
      <c r="D36" s="47" t="s">
        <v>442</v>
      </c>
      <c r="E36" s="47" t="s">
        <v>157</v>
      </c>
      <c r="F36" s="86">
        <v>4613.15</v>
      </c>
      <c r="G36" s="47" t="s">
        <v>155</v>
      </c>
      <c r="H36" s="214" t="s">
        <v>156</v>
      </c>
      <c r="I36" s="214"/>
      <c r="J36" s="56" t="s">
        <v>158</v>
      </c>
      <c r="K36" s="58">
        <v>65287.73</v>
      </c>
    </row>
    <row r="37" spans="1:11" ht="12.75">
      <c r="A37" s="47" t="s">
        <v>702</v>
      </c>
      <c r="B37" s="47" t="s">
        <v>724</v>
      </c>
      <c r="C37" s="47" t="s">
        <v>400</v>
      </c>
      <c r="D37" s="47" t="s">
        <v>440</v>
      </c>
      <c r="E37" s="47" t="s">
        <v>157</v>
      </c>
      <c r="F37" s="86">
        <v>9828.24</v>
      </c>
      <c r="G37" s="47" t="s">
        <v>155</v>
      </c>
      <c r="H37" s="214" t="s">
        <v>156</v>
      </c>
      <c r="I37" s="214"/>
      <c r="J37" s="56" t="s">
        <v>158</v>
      </c>
      <c r="K37" s="58">
        <v>65680.53</v>
      </c>
    </row>
    <row r="38" spans="1:11" ht="12.75">
      <c r="A38" s="47" t="s">
        <v>702</v>
      </c>
      <c r="B38" s="47" t="s">
        <v>725</v>
      </c>
      <c r="C38" s="47" t="s">
        <v>424</v>
      </c>
      <c r="D38" s="47" t="s">
        <v>438</v>
      </c>
      <c r="E38" s="47" t="s">
        <v>157</v>
      </c>
      <c r="F38" s="86">
        <v>2006.21</v>
      </c>
      <c r="G38" s="47" t="s">
        <v>155</v>
      </c>
      <c r="H38" s="214" t="s">
        <v>156</v>
      </c>
      <c r="I38" s="214"/>
      <c r="J38" s="56" t="s">
        <v>158</v>
      </c>
      <c r="K38" s="58">
        <v>65847.75</v>
      </c>
    </row>
    <row r="39" spans="1:11" ht="12.75">
      <c r="A39" s="47" t="s">
        <v>702</v>
      </c>
      <c r="B39" s="47" t="s">
        <v>725</v>
      </c>
      <c r="C39" s="47" t="s">
        <v>421</v>
      </c>
      <c r="D39" s="47" t="s">
        <v>438</v>
      </c>
      <c r="E39" s="47" t="s">
        <v>157</v>
      </c>
      <c r="F39" s="88">
        <v>501.55</v>
      </c>
      <c r="G39" s="47" t="s">
        <v>155</v>
      </c>
      <c r="H39" s="214" t="s">
        <v>156</v>
      </c>
      <c r="I39" s="214"/>
      <c r="J39" s="56" t="s">
        <v>158</v>
      </c>
      <c r="K39" s="58">
        <v>66493.04</v>
      </c>
    </row>
    <row r="40" spans="1:11" ht="12.75">
      <c r="A40" s="47" t="s">
        <v>702</v>
      </c>
      <c r="B40" s="47" t="s">
        <v>726</v>
      </c>
      <c r="C40" s="47" t="s">
        <v>449</v>
      </c>
      <c r="D40" s="47" t="s">
        <v>452</v>
      </c>
      <c r="E40" s="47" t="s">
        <v>157</v>
      </c>
      <c r="F40" s="86">
        <v>297150.92</v>
      </c>
      <c r="G40" s="47" t="s">
        <v>155</v>
      </c>
      <c r="H40" s="214" t="s">
        <v>156</v>
      </c>
      <c r="I40" s="214"/>
      <c r="J40" s="56" t="s">
        <v>158</v>
      </c>
      <c r="K40" s="58">
        <v>67074.4</v>
      </c>
    </row>
    <row r="41" spans="1:11" ht="12.75">
      <c r="A41" s="47" t="s">
        <v>702</v>
      </c>
      <c r="B41" s="47" t="s">
        <v>727</v>
      </c>
      <c r="C41" s="47" t="s">
        <v>449</v>
      </c>
      <c r="D41" s="47" t="s">
        <v>450</v>
      </c>
      <c r="E41" s="47" t="s">
        <v>157</v>
      </c>
      <c r="F41" s="86">
        <v>10875.71</v>
      </c>
      <c r="G41" s="47" t="s">
        <v>155</v>
      </c>
      <c r="H41" s="214" t="s">
        <v>156</v>
      </c>
      <c r="I41" s="214"/>
      <c r="J41" s="56" t="s">
        <v>158</v>
      </c>
      <c r="K41" s="58">
        <v>67848.78</v>
      </c>
    </row>
    <row r="42" spans="1:11" ht="12.75">
      <c r="A42" s="47" t="s">
        <v>702</v>
      </c>
      <c r="B42" s="47" t="s">
        <v>728</v>
      </c>
      <c r="C42" s="47" t="s">
        <v>410</v>
      </c>
      <c r="D42" s="47" t="s">
        <v>465</v>
      </c>
      <c r="E42" s="47" t="s">
        <v>157</v>
      </c>
      <c r="F42" s="86">
        <v>8318.71</v>
      </c>
      <c r="G42" s="47" t="s">
        <v>155</v>
      </c>
      <c r="H42" s="214" t="s">
        <v>156</v>
      </c>
      <c r="I42" s="214"/>
      <c r="J42" s="56" t="s">
        <v>158</v>
      </c>
      <c r="K42" s="58">
        <v>68139.46</v>
      </c>
    </row>
    <row r="43" spans="1:11" ht="12.75">
      <c r="A43" s="47" t="s">
        <v>702</v>
      </c>
      <c r="B43" s="47" t="s">
        <v>729</v>
      </c>
      <c r="C43" s="47" t="s">
        <v>400</v>
      </c>
      <c r="D43" s="47" t="s">
        <v>401</v>
      </c>
      <c r="E43" s="47" t="s">
        <v>157</v>
      </c>
      <c r="F43" s="86">
        <v>17796.61</v>
      </c>
      <c r="G43" s="47" t="s">
        <v>155</v>
      </c>
      <c r="H43" s="214" t="s">
        <v>156</v>
      </c>
      <c r="I43" s="214"/>
      <c r="J43" s="56" t="s">
        <v>158</v>
      </c>
      <c r="K43" s="58">
        <v>68273.54</v>
      </c>
    </row>
    <row r="44" spans="1:11" ht="12.75">
      <c r="A44" s="47" t="s">
        <v>957</v>
      </c>
      <c r="B44" s="47" t="s">
        <v>958</v>
      </c>
      <c r="C44" s="47" t="s">
        <v>410</v>
      </c>
      <c r="D44" s="47" t="s">
        <v>458</v>
      </c>
      <c r="E44" s="47" t="s">
        <v>157</v>
      </c>
      <c r="F44" s="86">
        <v>202925.5</v>
      </c>
      <c r="G44" s="47" t="s">
        <v>155</v>
      </c>
      <c r="H44" s="214" t="s">
        <v>156</v>
      </c>
      <c r="I44" s="214"/>
      <c r="J44" s="56" t="s">
        <v>158</v>
      </c>
      <c r="K44" s="58">
        <v>68508.11</v>
      </c>
    </row>
    <row r="45" spans="1:11" ht="12.75">
      <c r="A45" s="47" t="s">
        <v>957</v>
      </c>
      <c r="B45" s="47" t="s">
        <v>959</v>
      </c>
      <c r="C45" s="47" t="s">
        <v>410</v>
      </c>
      <c r="D45" s="47" t="s">
        <v>458</v>
      </c>
      <c r="E45" s="47" t="s">
        <v>157</v>
      </c>
      <c r="F45" s="86">
        <v>202925.5</v>
      </c>
      <c r="G45" s="47" t="s">
        <v>155</v>
      </c>
      <c r="H45" s="214" t="s">
        <v>156</v>
      </c>
      <c r="I45" s="214"/>
      <c r="J45" s="56" t="s">
        <v>158</v>
      </c>
      <c r="K45" s="58">
        <v>68554.41</v>
      </c>
    </row>
    <row r="46" spans="1:11" ht="12.75">
      <c r="A46" s="47" t="s">
        <v>957</v>
      </c>
      <c r="B46" s="47" t="s">
        <v>960</v>
      </c>
      <c r="C46" s="47" t="s">
        <v>961</v>
      </c>
      <c r="D46" s="47" t="s">
        <v>962</v>
      </c>
      <c r="E46" s="47" t="s">
        <v>157</v>
      </c>
      <c r="F46" s="84">
        <v>8000</v>
      </c>
      <c r="G46" s="47" t="s">
        <v>155</v>
      </c>
      <c r="H46" s="214" t="s">
        <v>156</v>
      </c>
      <c r="I46" s="214"/>
      <c r="J46" s="56" t="s">
        <v>158</v>
      </c>
      <c r="K46" s="58">
        <v>70271.47</v>
      </c>
    </row>
    <row r="47" spans="1:11" ht="12.75">
      <c r="A47" s="47" t="s">
        <v>957</v>
      </c>
      <c r="B47" s="47" t="s">
        <v>963</v>
      </c>
      <c r="C47" s="47" t="s">
        <v>400</v>
      </c>
      <c r="D47" s="47" t="s">
        <v>440</v>
      </c>
      <c r="E47" s="47" t="s">
        <v>157</v>
      </c>
      <c r="F47" s="86">
        <v>9828.24</v>
      </c>
      <c r="G47" s="47" t="s">
        <v>155</v>
      </c>
      <c r="H47" s="214" t="s">
        <v>156</v>
      </c>
      <c r="I47" s="214"/>
      <c r="J47" s="56" t="s">
        <v>158</v>
      </c>
      <c r="K47" s="58">
        <v>70944.79</v>
      </c>
    </row>
    <row r="48" spans="1:11" ht="12.75">
      <c r="A48" s="47" t="s">
        <v>957</v>
      </c>
      <c r="B48" s="47" t="s">
        <v>964</v>
      </c>
      <c r="C48" s="47" t="s">
        <v>416</v>
      </c>
      <c r="D48" s="47" t="s">
        <v>442</v>
      </c>
      <c r="E48" s="47" t="s">
        <v>157</v>
      </c>
      <c r="F48" s="86">
        <v>4613.15</v>
      </c>
      <c r="G48" s="47" t="s">
        <v>155</v>
      </c>
      <c r="H48" s="214" t="s">
        <v>156</v>
      </c>
      <c r="I48" s="214"/>
      <c r="J48" s="56" t="s">
        <v>158</v>
      </c>
      <c r="K48" s="58">
        <v>71271.39</v>
      </c>
    </row>
    <row r="49" spans="1:11" ht="12.75">
      <c r="A49" s="47" t="s">
        <v>957</v>
      </c>
      <c r="B49" s="47" t="s">
        <v>965</v>
      </c>
      <c r="C49" s="47" t="s">
        <v>449</v>
      </c>
      <c r="D49" s="47" t="s">
        <v>450</v>
      </c>
      <c r="E49" s="47" t="s">
        <v>157</v>
      </c>
      <c r="F49" s="86">
        <v>10875.71</v>
      </c>
      <c r="G49" s="47" t="s">
        <v>155</v>
      </c>
      <c r="H49" s="214" t="s">
        <v>156</v>
      </c>
      <c r="I49" s="214"/>
      <c r="J49" s="56" t="s">
        <v>158</v>
      </c>
      <c r="K49" s="58">
        <v>71312.37</v>
      </c>
    </row>
    <row r="50" spans="1:11" ht="12.75">
      <c r="A50" s="47" t="s">
        <v>957</v>
      </c>
      <c r="B50" s="47" t="s">
        <v>966</v>
      </c>
      <c r="C50" s="47" t="s">
        <v>424</v>
      </c>
      <c r="D50" s="47" t="s">
        <v>438</v>
      </c>
      <c r="E50" s="47" t="s">
        <v>157</v>
      </c>
      <c r="F50" s="86">
        <v>2006.21</v>
      </c>
      <c r="G50" s="47" t="s">
        <v>155</v>
      </c>
      <c r="H50" s="214" t="s">
        <v>156</v>
      </c>
      <c r="I50" s="214"/>
      <c r="J50" s="56" t="s">
        <v>158</v>
      </c>
      <c r="K50" s="58">
        <v>71327.51</v>
      </c>
    </row>
    <row r="51" spans="1:11" ht="12.75">
      <c r="A51" s="47" t="s">
        <v>957</v>
      </c>
      <c r="B51" s="47" t="s">
        <v>966</v>
      </c>
      <c r="C51" s="47" t="s">
        <v>421</v>
      </c>
      <c r="D51" s="47" t="s">
        <v>438</v>
      </c>
      <c r="E51" s="47" t="s">
        <v>157</v>
      </c>
      <c r="F51" s="88">
        <v>501.55</v>
      </c>
      <c r="G51" s="47" t="s">
        <v>155</v>
      </c>
      <c r="H51" s="214" t="s">
        <v>156</v>
      </c>
      <c r="I51" s="214"/>
      <c r="J51" s="56" t="s">
        <v>158</v>
      </c>
      <c r="K51" s="58">
        <v>71678.78</v>
      </c>
    </row>
    <row r="52" spans="1:11" ht="12.75">
      <c r="A52" s="47" t="s">
        <v>957</v>
      </c>
      <c r="B52" s="47" t="s">
        <v>967</v>
      </c>
      <c r="C52" s="47" t="s">
        <v>449</v>
      </c>
      <c r="D52" s="47" t="s">
        <v>452</v>
      </c>
      <c r="E52" s="47" t="s">
        <v>157</v>
      </c>
      <c r="F52" s="86">
        <v>297150.92</v>
      </c>
      <c r="G52" s="47" t="s">
        <v>155</v>
      </c>
      <c r="H52" s="214" t="s">
        <v>156</v>
      </c>
      <c r="I52" s="214"/>
      <c r="J52" s="56" t="s">
        <v>158</v>
      </c>
      <c r="K52" s="58">
        <v>71710.2</v>
      </c>
    </row>
    <row r="53" spans="1:11" ht="12.75">
      <c r="A53" s="47" t="s">
        <v>957</v>
      </c>
      <c r="B53" s="47" t="s">
        <v>968</v>
      </c>
      <c r="C53" s="47" t="s">
        <v>413</v>
      </c>
      <c r="D53" s="47" t="s">
        <v>463</v>
      </c>
      <c r="E53" s="47" t="s">
        <v>157</v>
      </c>
      <c r="F53" s="88">
        <v>724</v>
      </c>
      <c r="G53" s="47" t="s">
        <v>155</v>
      </c>
      <c r="H53" s="214" t="s">
        <v>156</v>
      </c>
      <c r="I53" s="214"/>
      <c r="J53" s="56" t="s">
        <v>158</v>
      </c>
      <c r="K53" s="58">
        <v>71911.62</v>
      </c>
    </row>
    <row r="54" spans="1:11" ht="12.75">
      <c r="A54" s="47" t="s">
        <v>957</v>
      </c>
      <c r="B54" s="47" t="s">
        <v>969</v>
      </c>
      <c r="C54" s="47" t="s">
        <v>446</v>
      </c>
      <c r="D54" s="47" t="s">
        <v>454</v>
      </c>
      <c r="E54" s="47" t="s">
        <v>157</v>
      </c>
      <c r="F54" s="86">
        <v>106177</v>
      </c>
      <c r="G54" s="47" t="s">
        <v>155</v>
      </c>
      <c r="H54" s="214" t="s">
        <v>156</v>
      </c>
      <c r="I54" s="214"/>
      <c r="J54" s="56" t="s">
        <v>158</v>
      </c>
      <c r="K54" s="58">
        <v>72381.87</v>
      </c>
    </row>
    <row r="55" spans="1:11" ht="12.75">
      <c r="A55" s="47" t="s">
        <v>957</v>
      </c>
      <c r="B55" s="47" t="s">
        <v>970</v>
      </c>
      <c r="C55" s="47" t="s">
        <v>446</v>
      </c>
      <c r="D55" s="47" t="s">
        <v>447</v>
      </c>
      <c r="E55" s="47" t="s">
        <v>157</v>
      </c>
      <c r="F55" s="86">
        <v>265411.41</v>
      </c>
      <c r="G55" s="47" t="s">
        <v>155</v>
      </c>
      <c r="H55" s="214" t="s">
        <v>156</v>
      </c>
      <c r="I55" s="214"/>
      <c r="J55" s="56" t="s">
        <v>158</v>
      </c>
      <c r="K55" s="58">
        <v>72524.95</v>
      </c>
    </row>
    <row r="56" spans="1:11" ht="12.75">
      <c r="A56" s="47" t="s">
        <v>957</v>
      </c>
      <c r="B56" s="47" t="s">
        <v>971</v>
      </c>
      <c r="C56" s="47" t="s">
        <v>400</v>
      </c>
      <c r="D56" s="47" t="s">
        <v>401</v>
      </c>
      <c r="E56" s="47" t="s">
        <v>157</v>
      </c>
      <c r="F56" s="86">
        <v>17796.61</v>
      </c>
      <c r="G56" s="47" t="s">
        <v>155</v>
      </c>
      <c r="H56" s="214" t="s">
        <v>156</v>
      </c>
      <c r="I56" s="214"/>
      <c r="J56" s="56" t="s">
        <v>158</v>
      </c>
      <c r="K56" s="58">
        <v>72821.13</v>
      </c>
    </row>
    <row r="57" spans="1:11" ht="12.75">
      <c r="A57" s="47" t="s">
        <v>957</v>
      </c>
      <c r="B57" s="47" t="s">
        <v>972</v>
      </c>
      <c r="C57" s="47" t="s">
        <v>410</v>
      </c>
      <c r="D57" s="47" t="s">
        <v>973</v>
      </c>
      <c r="E57" s="47" t="s">
        <v>157</v>
      </c>
      <c r="F57" s="86">
        <v>35000</v>
      </c>
      <c r="G57" s="47" t="s">
        <v>155</v>
      </c>
      <c r="H57" s="214" t="s">
        <v>156</v>
      </c>
      <c r="I57" s="214"/>
      <c r="J57" s="56" t="s">
        <v>158</v>
      </c>
      <c r="K57" s="58">
        <v>72932.23</v>
      </c>
    </row>
    <row r="58" spans="1:11" ht="12.75">
      <c r="A58" s="47" t="s">
        <v>957</v>
      </c>
      <c r="B58" s="47" t="s">
        <v>974</v>
      </c>
      <c r="C58" s="47" t="s">
        <v>410</v>
      </c>
      <c r="D58" s="47" t="s">
        <v>973</v>
      </c>
      <c r="E58" s="47" t="s">
        <v>157</v>
      </c>
      <c r="F58" s="86">
        <v>35000</v>
      </c>
      <c r="G58" s="47" t="s">
        <v>155</v>
      </c>
      <c r="H58" s="214" t="s">
        <v>156</v>
      </c>
      <c r="I58" s="214"/>
      <c r="J58" s="56" t="s">
        <v>158</v>
      </c>
      <c r="K58" s="58">
        <v>72998.99</v>
      </c>
    </row>
    <row r="59" spans="1:11" ht="12.75">
      <c r="A59" s="47" t="s">
        <v>732</v>
      </c>
      <c r="B59" s="47" t="s">
        <v>733</v>
      </c>
      <c r="C59" s="47" t="s">
        <v>329</v>
      </c>
      <c r="D59" s="47" t="s">
        <v>734</v>
      </c>
      <c r="E59" s="47" t="s">
        <v>157</v>
      </c>
      <c r="F59" s="78">
        <v>91.53</v>
      </c>
      <c r="G59" s="47" t="s">
        <v>155</v>
      </c>
      <c r="H59" s="214" t="s">
        <v>156</v>
      </c>
      <c r="I59" s="214"/>
      <c r="J59" s="56" t="s">
        <v>158</v>
      </c>
      <c r="K59" s="58">
        <v>73350.82</v>
      </c>
    </row>
    <row r="60" spans="1:11" ht="12.75">
      <c r="A60" s="47" t="s">
        <v>295</v>
      </c>
      <c r="B60" s="47" t="s">
        <v>300</v>
      </c>
      <c r="C60" s="47" t="s">
        <v>299</v>
      </c>
      <c r="D60" s="47" t="s">
        <v>301</v>
      </c>
      <c r="E60" s="47" t="s">
        <v>157</v>
      </c>
      <c r="F60" s="77">
        <v>1200</v>
      </c>
      <c r="G60" s="47" t="s">
        <v>155</v>
      </c>
      <c r="H60" s="214" t="s">
        <v>156</v>
      </c>
      <c r="I60" s="214"/>
      <c r="J60" s="56" t="s">
        <v>158</v>
      </c>
      <c r="K60" s="58">
        <v>75175.05</v>
      </c>
    </row>
    <row r="61" spans="1:11" ht="12.75">
      <c r="A61" s="47" t="s">
        <v>295</v>
      </c>
      <c r="B61" s="47" t="s">
        <v>296</v>
      </c>
      <c r="C61" s="47" t="s">
        <v>297</v>
      </c>
      <c r="D61" s="47" t="s">
        <v>298</v>
      </c>
      <c r="E61" s="47" t="s">
        <v>157</v>
      </c>
      <c r="F61" s="78">
        <v>357.89</v>
      </c>
      <c r="G61" s="47" t="s">
        <v>155</v>
      </c>
      <c r="H61" s="214" t="s">
        <v>156</v>
      </c>
      <c r="I61" s="214"/>
      <c r="J61" s="56" t="s">
        <v>158</v>
      </c>
      <c r="K61" s="58">
        <v>75331.59</v>
      </c>
    </row>
    <row r="62" spans="1:11" ht="12.75">
      <c r="A62" s="47" t="s">
        <v>478</v>
      </c>
      <c r="B62" s="47" t="s">
        <v>479</v>
      </c>
      <c r="C62" s="47" t="s">
        <v>327</v>
      </c>
      <c r="D62" s="47" t="s">
        <v>332</v>
      </c>
      <c r="E62" s="47" t="s">
        <v>157</v>
      </c>
      <c r="F62" s="78">
        <v>419.66</v>
      </c>
      <c r="G62" s="47" t="s">
        <v>155</v>
      </c>
      <c r="H62" s="214" t="s">
        <v>156</v>
      </c>
      <c r="I62" s="214"/>
      <c r="J62" s="56" t="s">
        <v>158</v>
      </c>
      <c r="K62" s="58">
        <v>75485.35</v>
      </c>
    </row>
    <row r="63" spans="1:11" ht="12.75">
      <c r="A63" s="47" t="s">
        <v>478</v>
      </c>
      <c r="B63" s="47" t="s">
        <v>479</v>
      </c>
      <c r="C63" s="47" t="s">
        <v>327</v>
      </c>
      <c r="D63" s="47" t="s">
        <v>333</v>
      </c>
      <c r="E63" s="47" t="s">
        <v>157</v>
      </c>
      <c r="F63" s="78">
        <v>596.58</v>
      </c>
      <c r="G63" s="47" t="s">
        <v>155</v>
      </c>
      <c r="H63" s="214" t="s">
        <v>156</v>
      </c>
      <c r="I63" s="214"/>
      <c r="J63" s="56" t="s">
        <v>158</v>
      </c>
      <c r="K63" s="58">
        <v>75509.48</v>
      </c>
    </row>
    <row r="64" spans="1:11" ht="12.75">
      <c r="A64" s="47" t="s">
        <v>478</v>
      </c>
      <c r="B64" s="47" t="s">
        <v>480</v>
      </c>
      <c r="C64" s="47" t="s">
        <v>329</v>
      </c>
      <c r="D64" s="47" t="s">
        <v>332</v>
      </c>
      <c r="E64" s="47" t="s">
        <v>157</v>
      </c>
      <c r="F64" s="78">
        <v>363.71</v>
      </c>
      <c r="G64" s="47" t="s">
        <v>155</v>
      </c>
      <c r="H64" s="214" t="s">
        <v>156</v>
      </c>
      <c r="I64" s="214"/>
      <c r="J64" s="56" t="s">
        <v>158</v>
      </c>
      <c r="K64" s="58">
        <v>75800.16</v>
      </c>
    </row>
    <row r="65" spans="1:11" ht="12.75">
      <c r="A65" s="47" t="s">
        <v>478</v>
      </c>
      <c r="B65" s="47" t="s">
        <v>480</v>
      </c>
      <c r="C65" s="47" t="s">
        <v>329</v>
      </c>
      <c r="D65" s="47" t="s">
        <v>333</v>
      </c>
      <c r="E65" s="47" t="s">
        <v>157</v>
      </c>
      <c r="F65" s="78">
        <v>278.41</v>
      </c>
      <c r="G65" s="47" t="s">
        <v>155</v>
      </c>
      <c r="H65" s="214" t="s">
        <v>156</v>
      </c>
      <c r="I65" s="214"/>
      <c r="J65" s="56" t="s">
        <v>158</v>
      </c>
      <c r="K65" s="58">
        <v>75922.46</v>
      </c>
    </row>
    <row r="66" spans="1:11" ht="12.75">
      <c r="A66" s="47" t="s">
        <v>478</v>
      </c>
      <c r="B66" s="47" t="s">
        <v>481</v>
      </c>
      <c r="C66" s="47" t="s">
        <v>347</v>
      </c>
      <c r="D66" s="47" t="s">
        <v>332</v>
      </c>
      <c r="E66" s="47" t="s">
        <v>157</v>
      </c>
      <c r="F66" s="78">
        <v>83.93</v>
      </c>
      <c r="G66" s="47" t="s">
        <v>155</v>
      </c>
      <c r="H66" s="214" t="s">
        <v>156</v>
      </c>
      <c r="I66" s="214"/>
      <c r="J66" s="56" t="s">
        <v>158</v>
      </c>
      <c r="K66" s="58">
        <v>76056</v>
      </c>
    </row>
    <row r="67" spans="1:11" ht="12.75">
      <c r="A67" s="47" t="s">
        <v>975</v>
      </c>
      <c r="B67" s="47" t="s">
        <v>976</v>
      </c>
      <c r="C67" s="47" t="s">
        <v>299</v>
      </c>
      <c r="D67" s="47" t="s">
        <v>311</v>
      </c>
      <c r="E67" s="47" t="s">
        <v>157</v>
      </c>
      <c r="F67" s="80">
        <v>648.31</v>
      </c>
      <c r="G67" s="47" t="s">
        <v>155</v>
      </c>
      <c r="H67" s="214" t="s">
        <v>156</v>
      </c>
      <c r="I67" s="214"/>
      <c r="J67" s="56" t="s">
        <v>158</v>
      </c>
      <c r="K67" s="58">
        <v>76128.38</v>
      </c>
    </row>
    <row r="68" spans="1:11" ht="12.75">
      <c r="A68" s="47" t="s">
        <v>975</v>
      </c>
      <c r="B68" s="47" t="s">
        <v>977</v>
      </c>
      <c r="C68" s="47" t="s">
        <v>961</v>
      </c>
      <c r="D68" s="47" t="s">
        <v>978</v>
      </c>
      <c r="E68" s="47" t="s">
        <v>157</v>
      </c>
      <c r="F68" s="84">
        <v>2302</v>
      </c>
      <c r="G68" s="47" t="s">
        <v>235</v>
      </c>
      <c r="H68" s="214" t="s">
        <v>156</v>
      </c>
      <c r="I68" s="214"/>
      <c r="J68" s="56" t="s">
        <v>158</v>
      </c>
      <c r="K68" s="58">
        <v>77263.52</v>
      </c>
    </row>
    <row r="69" spans="1:11" ht="12.75">
      <c r="A69" s="47" t="s">
        <v>302</v>
      </c>
      <c r="B69" s="47" t="s">
        <v>303</v>
      </c>
      <c r="C69" s="47" t="s">
        <v>304</v>
      </c>
      <c r="D69" s="47" t="s">
        <v>305</v>
      </c>
      <c r="E69" s="47" t="s">
        <v>157</v>
      </c>
      <c r="F69" s="79">
        <v>2000</v>
      </c>
      <c r="G69" s="47" t="s">
        <v>235</v>
      </c>
      <c r="H69" s="214" t="s">
        <v>156</v>
      </c>
      <c r="I69" s="214"/>
      <c r="J69" s="56" t="s">
        <v>158</v>
      </c>
      <c r="K69" s="58">
        <v>77912.2</v>
      </c>
    </row>
    <row r="70" spans="1:11" ht="12.75">
      <c r="A70" s="47" t="s">
        <v>482</v>
      </c>
      <c r="B70" s="47" t="s">
        <v>483</v>
      </c>
      <c r="C70" s="47" t="s">
        <v>484</v>
      </c>
      <c r="D70" s="47" t="s">
        <v>210</v>
      </c>
      <c r="E70" s="47" t="s">
        <v>157</v>
      </c>
      <c r="F70" s="81">
        <v>5173.49</v>
      </c>
      <c r="G70" s="47" t="s">
        <v>235</v>
      </c>
      <c r="H70" s="214" t="s">
        <v>156</v>
      </c>
      <c r="I70" s="214"/>
      <c r="J70" s="56" t="s">
        <v>158</v>
      </c>
      <c r="K70" s="58">
        <v>78132.16</v>
      </c>
    </row>
    <row r="71" spans="1:11" ht="12.75">
      <c r="A71" s="47" t="s">
        <v>482</v>
      </c>
      <c r="B71" s="47" t="s">
        <v>485</v>
      </c>
      <c r="C71" s="47" t="s">
        <v>318</v>
      </c>
      <c r="D71" s="47" t="s">
        <v>223</v>
      </c>
      <c r="E71" s="47" t="s">
        <v>157</v>
      </c>
      <c r="F71" s="81">
        <v>1152.76</v>
      </c>
      <c r="G71" s="47" t="s">
        <v>235</v>
      </c>
      <c r="H71" s="214" t="s">
        <v>156</v>
      </c>
      <c r="I71" s="214"/>
      <c r="J71" s="56" t="s">
        <v>158</v>
      </c>
      <c r="K71" s="58">
        <v>79267.3</v>
      </c>
    </row>
    <row r="72" spans="1:11" ht="12.75">
      <c r="A72" s="47" t="s">
        <v>482</v>
      </c>
      <c r="B72" s="47" t="s">
        <v>486</v>
      </c>
      <c r="C72" s="47" t="s">
        <v>347</v>
      </c>
      <c r="D72" s="47" t="s">
        <v>344</v>
      </c>
      <c r="E72" s="47" t="s">
        <v>157</v>
      </c>
      <c r="F72" s="78">
        <v>326.93</v>
      </c>
      <c r="G72" s="47" t="s">
        <v>235</v>
      </c>
      <c r="H72" s="214" t="s">
        <v>156</v>
      </c>
      <c r="I72" s="214"/>
      <c r="J72" s="56" t="s">
        <v>158</v>
      </c>
      <c r="K72" s="58">
        <v>81375.51</v>
      </c>
    </row>
    <row r="73" spans="1:11" ht="12.75">
      <c r="A73" s="47" t="s">
        <v>482</v>
      </c>
      <c r="B73" s="47" t="s">
        <v>487</v>
      </c>
      <c r="C73" s="47" t="s">
        <v>488</v>
      </c>
      <c r="D73" s="47" t="s">
        <v>489</v>
      </c>
      <c r="E73" s="47" t="s">
        <v>157</v>
      </c>
      <c r="F73" s="84">
        <v>3767</v>
      </c>
      <c r="G73" s="47" t="s">
        <v>235</v>
      </c>
      <c r="H73" s="214" t="s">
        <v>156</v>
      </c>
      <c r="I73" s="214"/>
      <c r="J73" s="56" t="s">
        <v>158</v>
      </c>
      <c r="K73" s="58">
        <v>81409.17</v>
      </c>
    </row>
    <row r="74" spans="1:11" ht="12.75">
      <c r="A74" s="47" t="s">
        <v>979</v>
      </c>
      <c r="B74" s="47" t="s">
        <v>980</v>
      </c>
      <c r="C74" s="47" t="s">
        <v>335</v>
      </c>
      <c r="D74" s="47" t="s">
        <v>981</v>
      </c>
      <c r="E74" s="47" t="s">
        <v>157</v>
      </c>
      <c r="F74" s="82">
        <v>600</v>
      </c>
      <c r="G74" s="47" t="s">
        <v>235</v>
      </c>
      <c r="H74" s="214" t="s">
        <v>156</v>
      </c>
      <c r="I74" s="214"/>
      <c r="J74" s="56" t="s">
        <v>158</v>
      </c>
      <c r="K74" s="58">
        <v>82754.81</v>
      </c>
    </row>
    <row r="75" spans="1:11" ht="12.75">
      <c r="A75" s="47" t="s">
        <v>979</v>
      </c>
      <c r="B75" s="47" t="s">
        <v>982</v>
      </c>
      <c r="C75" s="47" t="s">
        <v>745</v>
      </c>
      <c r="D75" s="47" t="s">
        <v>983</v>
      </c>
      <c r="E75" s="47" t="s">
        <v>157</v>
      </c>
      <c r="F75" s="81">
        <v>1868.64</v>
      </c>
      <c r="G75" s="47" t="s">
        <v>235</v>
      </c>
      <c r="H75" s="214" t="s">
        <v>156</v>
      </c>
      <c r="I75" s="214"/>
      <c r="J75" s="56" t="s">
        <v>158</v>
      </c>
      <c r="K75" s="58">
        <v>83515.71</v>
      </c>
    </row>
    <row r="76" spans="1:11" ht="12.75">
      <c r="A76" s="47" t="s">
        <v>979</v>
      </c>
      <c r="B76" s="47" t="s">
        <v>982</v>
      </c>
      <c r="C76" s="47" t="s">
        <v>316</v>
      </c>
      <c r="D76" s="47" t="s">
        <v>984</v>
      </c>
      <c r="E76" s="47" t="s">
        <v>157</v>
      </c>
      <c r="F76" s="82">
        <v>254.24</v>
      </c>
      <c r="G76" s="47" t="s">
        <v>235</v>
      </c>
      <c r="H76" s="214" t="s">
        <v>156</v>
      </c>
      <c r="I76" s="214"/>
      <c r="J76" s="56" t="s">
        <v>158</v>
      </c>
      <c r="K76" s="58">
        <v>83576.86</v>
      </c>
    </row>
    <row r="77" spans="1:11" ht="12.75">
      <c r="A77" s="47" t="s">
        <v>979</v>
      </c>
      <c r="B77" s="47" t="s">
        <v>982</v>
      </c>
      <c r="C77" s="47" t="s">
        <v>316</v>
      </c>
      <c r="D77" s="47" t="s">
        <v>985</v>
      </c>
      <c r="E77" s="47" t="s">
        <v>157</v>
      </c>
      <c r="F77" s="82">
        <v>216.1</v>
      </c>
      <c r="G77" s="47" t="s">
        <v>235</v>
      </c>
      <c r="H77" s="214" t="s">
        <v>156</v>
      </c>
      <c r="I77" s="214"/>
      <c r="J77" s="56" t="s">
        <v>158</v>
      </c>
      <c r="K77" s="58">
        <v>84649.77</v>
      </c>
    </row>
    <row r="78" spans="1:11" ht="12.75">
      <c r="A78" s="47" t="s">
        <v>979</v>
      </c>
      <c r="B78" s="47" t="s">
        <v>982</v>
      </c>
      <c r="C78" s="47" t="s">
        <v>316</v>
      </c>
      <c r="D78" s="47" t="s">
        <v>986</v>
      </c>
      <c r="E78" s="47" t="s">
        <v>157</v>
      </c>
      <c r="F78" s="82">
        <v>930.51</v>
      </c>
      <c r="G78" s="47" t="s">
        <v>235</v>
      </c>
      <c r="H78" s="214" t="s">
        <v>156</v>
      </c>
      <c r="I78" s="214"/>
      <c r="J78" s="56" t="s">
        <v>158</v>
      </c>
      <c r="K78" s="58">
        <v>85654.17</v>
      </c>
    </row>
    <row r="79" spans="1:11" ht="12.75">
      <c r="A79" s="47" t="s">
        <v>979</v>
      </c>
      <c r="B79" s="47" t="s">
        <v>982</v>
      </c>
      <c r="C79" s="47" t="s">
        <v>316</v>
      </c>
      <c r="D79" s="47" t="s">
        <v>987</v>
      </c>
      <c r="E79" s="47" t="s">
        <v>157</v>
      </c>
      <c r="F79" s="81">
        <v>1355.93</v>
      </c>
      <c r="G79" s="47" t="s">
        <v>235</v>
      </c>
      <c r="H79" s="214" t="s">
        <v>156</v>
      </c>
      <c r="I79" s="214"/>
      <c r="J79" s="56" t="s">
        <v>158</v>
      </c>
      <c r="K79" s="58">
        <v>88959.25</v>
      </c>
    </row>
    <row r="80" spans="1:11" ht="12.75">
      <c r="A80" s="47" t="s">
        <v>979</v>
      </c>
      <c r="B80" s="47" t="s">
        <v>982</v>
      </c>
      <c r="C80" s="47" t="s">
        <v>316</v>
      </c>
      <c r="D80" s="47" t="s">
        <v>988</v>
      </c>
      <c r="E80" s="47" t="s">
        <v>157</v>
      </c>
      <c r="F80" s="82">
        <v>227.29</v>
      </c>
      <c r="G80" s="47" t="s">
        <v>155</v>
      </c>
      <c r="H80" s="214" t="s">
        <v>156</v>
      </c>
      <c r="I80" s="214"/>
      <c r="J80" s="56" t="s">
        <v>158</v>
      </c>
      <c r="K80" s="58">
        <v>88969.89</v>
      </c>
    </row>
    <row r="81" spans="1:11" ht="12.75">
      <c r="A81" s="47" t="s">
        <v>307</v>
      </c>
      <c r="B81" s="47" t="s">
        <v>310</v>
      </c>
      <c r="C81" s="47" t="s">
        <v>154</v>
      </c>
      <c r="D81" s="47" t="s">
        <v>311</v>
      </c>
      <c r="E81" s="47" t="s">
        <v>157</v>
      </c>
      <c r="F81" s="80">
        <v>425.08</v>
      </c>
      <c r="G81" s="47" t="s">
        <v>155</v>
      </c>
      <c r="H81" s="214" t="s">
        <v>156</v>
      </c>
      <c r="I81" s="214"/>
      <c r="J81" s="56" t="s">
        <v>158</v>
      </c>
      <c r="K81" s="58">
        <v>92505.05</v>
      </c>
    </row>
    <row r="82" spans="1:11" ht="12.75">
      <c r="A82" s="47" t="s">
        <v>307</v>
      </c>
      <c r="B82" s="47" t="s">
        <v>308</v>
      </c>
      <c r="C82" s="47" t="s">
        <v>304</v>
      </c>
      <c r="D82" s="47" t="s">
        <v>309</v>
      </c>
      <c r="E82" s="47" t="s">
        <v>157</v>
      </c>
      <c r="F82" s="79">
        <v>2000</v>
      </c>
      <c r="G82" s="47" t="s">
        <v>155</v>
      </c>
      <c r="H82" s="214" t="s">
        <v>156</v>
      </c>
      <c r="I82" s="214"/>
      <c r="J82" s="56" t="s">
        <v>158</v>
      </c>
      <c r="K82" s="58">
        <v>92784.49</v>
      </c>
    </row>
    <row r="83" spans="1:11" ht="12.75">
      <c r="A83" s="47" t="s">
        <v>989</v>
      </c>
      <c r="B83" s="47" t="s">
        <v>990</v>
      </c>
      <c r="C83" s="47" t="s">
        <v>347</v>
      </c>
      <c r="D83" s="47" t="s">
        <v>348</v>
      </c>
      <c r="E83" s="47" t="s">
        <v>157</v>
      </c>
      <c r="F83" s="78">
        <v>87.18</v>
      </c>
      <c r="G83" s="47" t="s">
        <v>155</v>
      </c>
      <c r="H83" s="214" t="s">
        <v>156</v>
      </c>
      <c r="I83" s="214"/>
      <c r="J83" s="56" t="s">
        <v>158</v>
      </c>
      <c r="K83" s="58">
        <v>92924.41</v>
      </c>
    </row>
    <row r="84" spans="1:11" ht="12.75">
      <c r="A84" s="47" t="s">
        <v>312</v>
      </c>
      <c r="B84" s="47" t="s">
        <v>313</v>
      </c>
      <c r="C84" s="47" t="s">
        <v>314</v>
      </c>
      <c r="D84" s="47" t="s">
        <v>261</v>
      </c>
      <c r="E84" s="47" t="s">
        <v>157</v>
      </c>
      <c r="F84" s="81">
        <v>16216.77</v>
      </c>
      <c r="G84" s="47" t="s">
        <v>155</v>
      </c>
      <c r="H84" s="214" t="s">
        <v>156</v>
      </c>
      <c r="I84" s="214"/>
      <c r="J84" s="56" t="s">
        <v>158</v>
      </c>
      <c r="K84" s="58">
        <v>93181.44</v>
      </c>
    </row>
    <row r="85" spans="1:11" ht="12.75">
      <c r="A85" s="47" t="s">
        <v>312</v>
      </c>
      <c r="B85" s="47" t="s">
        <v>313</v>
      </c>
      <c r="C85" s="47" t="s">
        <v>314</v>
      </c>
      <c r="D85" s="47" t="s">
        <v>262</v>
      </c>
      <c r="E85" s="47" t="s">
        <v>157</v>
      </c>
      <c r="F85" s="81">
        <v>8405.76</v>
      </c>
      <c r="G85" s="47" t="s">
        <v>155</v>
      </c>
      <c r="H85" s="214" t="s">
        <v>156</v>
      </c>
      <c r="I85" s="214"/>
      <c r="J85" s="56" t="s">
        <v>158</v>
      </c>
      <c r="K85" s="58">
        <v>93400.27</v>
      </c>
    </row>
    <row r="86" spans="1:11" ht="12.75">
      <c r="A86" s="47" t="s">
        <v>312</v>
      </c>
      <c r="B86" s="47" t="s">
        <v>315</v>
      </c>
      <c r="C86" s="47" t="s">
        <v>316</v>
      </c>
      <c r="D86" s="47" t="s">
        <v>242</v>
      </c>
      <c r="E86" s="47" t="s">
        <v>157</v>
      </c>
      <c r="F86" s="81">
        <v>1504.04</v>
      </c>
      <c r="G86" s="47" t="s">
        <v>155</v>
      </c>
      <c r="H86" s="214" t="s">
        <v>156</v>
      </c>
      <c r="I86" s="214"/>
      <c r="J86" s="56" t="s">
        <v>158</v>
      </c>
      <c r="K86" s="58">
        <v>93619.1</v>
      </c>
    </row>
    <row r="87" spans="1:11" ht="12.75">
      <c r="A87" s="47" t="s">
        <v>312</v>
      </c>
      <c r="B87" s="47" t="s">
        <v>315</v>
      </c>
      <c r="C87" s="47" t="s">
        <v>316</v>
      </c>
      <c r="D87" s="47" t="s">
        <v>243</v>
      </c>
      <c r="E87" s="47" t="s">
        <v>157</v>
      </c>
      <c r="F87" s="82">
        <v>325.87</v>
      </c>
      <c r="G87" s="47" t="s">
        <v>155</v>
      </c>
      <c r="H87" s="214" t="s">
        <v>156</v>
      </c>
      <c r="I87" s="214"/>
      <c r="J87" s="56" t="s">
        <v>158</v>
      </c>
      <c r="K87" s="58">
        <v>94287.38</v>
      </c>
    </row>
    <row r="88" spans="1:11" ht="12.75">
      <c r="A88" s="47" t="s">
        <v>312</v>
      </c>
      <c r="B88" s="47" t="s">
        <v>315</v>
      </c>
      <c r="C88" s="47" t="s">
        <v>316</v>
      </c>
      <c r="D88" s="47" t="s">
        <v>244</v>
      </c>
      <c r="E88" s="47" t="s">
        <v>157</v>
      </c>
      <c r="F88" s="82">
        <v>901.85</v>
      </c>
      <c r="G88" s="47" t="s">
        <v>155</v>
      </c>
      <c r="H88" s="214" t="s">
        <v>156</v>
      </c>
      <c r="I88" s="214"/>
      <c r="J88" s="56" t="s">
        <v>158</v>
      </c>
      <c r="K88" s="58">
        <v>94555.07</v>
      </c>
    </row>
    <row r="89" spans="1:11" ht="12.75">
      <c r="A89" s="47" t="s">
        <v>312</v>
      </c>
      <c r="B89" s="47" t="s">
        <v>315</v>
      </c>
      <c r="C89" s="47" t="s">
        <v>316</v>
      </c>
      <c r="D89" s="47" t="s">
        <v>255</v>
      </c>
      <c r="E89" s="47" t="s">
        <v>157</v>
      </c>
      <c r="F89" s="82">
        <v>535.29</v>
      </c>
      <c r="G89" s="47" t="s">
        <v>155</v>
      </c>
      <c r="H89" s="214" t="s">
        <v>156</v>
      </c>
      <c r="I89" s="214"/>
      <c r="J89" s="56" t="s">
        <v>158</v>
      </c>
      <c r="K89" s="58">
        <v>94617.35</v>
      </c>
    </row>
    <row r="90" spans="1:11" ht="12.75">
      <c r="A90" s="47" t="s">
        <v>312</v>
      </c>
      <c r="B90" s="47" t="s">
        <v>315</v>
      </c>
      <c r="C90" s="47" t="s">
        <v>316</v>
      </c>
      <c r="D90" s="47" t="s">
        <v>256</v>
      </c>
      <c r="E90" s="47" t="s">
        <v>157</v>
      </c>
      <c r="F90" s="82">
        <v>768</v>
      </c>
      <c r="G90" s="47" t="s">
        <v>155</v>
      </c>
      <c r="H90" s="214" t="s">
        <v>156</v>
      </c>
      <c r="I90" s="214"/>
      <c r="J90" s="56" t="s">
        <v>158</v>
      </c>
      <c r="K90" s="58">
        <v>94659.47</v>
      </c>
    </row>
    <row r="91" spans="1:11" ht="12.75">
      <c r="A91" s="47" t="s">
        <v>312</v>
      </c>
      <c r="B91" s="47" t="s">
        <v>315</v>
      </c>
      <c r="C91" s="47" t="s">
        <v>316</v>
      </c>
      <c r="D91" s="47" t="s">
        <v>232</v>
      </c>
      <c r="E91" s="47" t="s">
        <v>157</v>
      </c>
      <c r="F91" s="81">
        <v>4102.91</v>
      </c>
      <c r="G91" s="47" t="s">
        <v>155</v>
      </c>
      <c r="H91" s="214" t="s">
        <v>156</v>
      </c>
      <c r="I91" s="214"/>
      <c r="J91" s="56" t="s">
        <v>158</v>
      </c>
      <c r="K91" s="58">
        <v>94726.23</v>
      </c>
    </row>
    <row r="92" spans="1:11" ht="12.75">
      <c r="A92" s="47" t="s">
        <v>312</v>
      </c>
      <c r="B92" s="47" t="s">
        <v>315</v>
      </c>
      <c r="C92" s="47" t="s">
        <v>316</v>
      </c>
      <c r="D92" s="47" t="s">
        <v>263</v>
      </c>
      <c r="E92" s="47" t="s">
        <v>157</v>
      </c>
      <c r="F92" s="81">
        <v>1787.16</v>
      </c>
      <c r="G92" s="47" t="s">
        <v>155</v>
      </c>
      <c r="H92" s="214" t="s">
        <v>156</v>
      </c>
      <c r="I92" s="214"/>
      <c r="J92" s="56" t="s">
        <v>158</v>
      </c>
      <c r="K92" s="58">
        <v>94835.66</v>
      </c>
    </row>
    <row r="93" spans="1:11" ht="12.75">
      <c r="A93" s="47" t="s">
        <v>312</v>
      </c>
      <c r="B93" s="47" t="s">
        <v>317</v>
      </c>
      <c r="C93" s="47" t="s">
        <v>318</v>
      </c>
      <c r="D93" s="47" t="s">
        <v>257</v>
      </c>
      <c r="E93" s="47" t="s">
        <v>157</v>
      </c>
      <c r="F93" s="81">
        <v>6804.09</v>
      </c>
      <c r="G93" s="47" t="s">
        <v>155</v>
      </c>
      <c r="H93" s="214" t="s">
        <v>156</v>
      </c>
      <c r="I93" s="214"/>
      <c r="J93" s="56" t="s">
        <v>158</v>
      </c>
      <c r="K93" s="58">
        <v>95410.26</v>
      </c>
    </row>
    <row r="94" spans="1:11" ht="12.75">
      <c r="A94" s="47" t="s">
        <v>735</v>
      </c>
      <c r="B94" s="47" t="s">
        <v>748</v>
      </c>
      <c r="C94" s="47" t="s">
        <v>323</v>
      </c>
      <c r="D94" s="47" t="s">
        <v>311</v>
      </c>
      <c r="E94" s="47" t="s">
        <v>157</v>
      </c>
      <c r="F94" s="80">
        <v>670.34</v>
      </c>
      <c r="G94" s="47" t="s">
        <v>155</v>
      </c>
      <c r="H94" s="214" t="s">
        <v>156</v>
      </c>
      <c r="I94" s="214"/>
      <c r="J94" s="56" t="s">
        <v>158</v>
      </c>
      <c r="K94" s="58">
        <v>96080.21</v>
      </c>
    </row>
    <row r="95" spans="1:11" ht="12.75">
      <c r="A95" s="47" t="s">
        <v>735</v>
      </c>
      <c r="B95" s="47" t="s">
        <v>736</v>
      </c>
      <c r="C95" s="47" t="s">
        <v>376</v>
      </c>
      <c r="D95" s="47" t="s">
        <v>737</v>
      </c>
      <c r="E95" s="47" t="s">
        <v>157</v>
      </c>
      <c r="F95" s="82">
        <v>135.59</v>
      </c>
      <c r="G95" s="47" t="s">
        <v>155</v>
      </c>
      <c r="H95" s="214" t="s">
        <v>156</v>
      </c>
      <c r="I95" s="214"/>
      <c r="J95" s="56" t="s">
        <v>158</v>
      </c>
      <c r="K95" s="58">
        <v>96750.16</v>
      </c>
    </row>
    <row r="96" spans="1:11" ht="12.75">
      <c r="A96" s="47" t="s">
        <v>735</v>
      </c>
      <c r="B96" s="47" t="s">
        <v>738</v>
      </c>
      <c r="C96" s="47" t="s">
        <v>316</v>
      </c>
      <c r="D96" s="47" t="s">
        <v>739</v>
      </c>
      <c r="E96" s="47" t="s">
        <v>157</v>
      </c>
      <c r="F96" s="81">
        <v>24144.92</v>
      </c>
      <c r="G96" s="47" t="s">
        <v>155</v>
      </c>
      <c r="H96" s="214" t="s">
        <v>156</v>
      </c>
      <c r="I96" s="214"/>
      <c r="J96" s="56" t="s">
        <v>158</v>
      </c>
      <c r="K96" s="58">
        <v>97029.6</v>
      </c>
    </row>
    <row r="97" spans="1:11" ht="12.75">
      <c r="A97" s="47" t="s">
        <v>735</v>
      </c>
      <c r="B97" s="47" t="s">
        <v>738</v>
      </c>
      <c r="C97" s="47" t="s">
        <v>316</v>
      </c>
      <c r="D97" s="47" t="s">
        <v>740</v>
      </c>
      <c r="E97" s="47" t="s">
        <v>157</v>
      </c>
      <c r="F97" s="82">
        <v>298.31</v>
      </c>
      <c r="G97" s="47" t="s">
        <v>155</v>
      </c>
      <c r="H97" s="214" t="s">
        <v>156</v>
      </c>
      <c r="I97" s="214"/>
      <c r="J97" s="56" t="s">
        <v>158</v>
      </c>
      <c r="K97" s="58">
        <v>97898.26</v>
      </c>
    </row>
    <row r="98" spans="1:11" ht="12.75">
      <c r="A98" s="47" t="s">
        <v>735</v>
      </c>
      <c r="B98" s="47" t="s">
        <v>738</v>
      </c>
      <c r="C98" s="47" t="s">
        <v>316</v>
      </c>
      <c r="D98" s="47" t="s">
        <v>741</v>
      </c>
      <c r="E98" s="47" t="s">
        <v>157</v>
      </c>
      <c r="F98" s="81">
        <v>2874.58</v>
      </c>
      <c r="G98" s="47" t="s">
        <v>155</v>
      </c>
      <c r="H98" s="214" t="s">
        <v>156</v>
      </c>
      <c r="I98" s="214"/>
      <c r="J98" s="56" t="s">
        <v>158</v>
      </c>
      <c r="K98" s="58">
        <v>98073.15</v>
      </c>
    </row>
    <row r="99" spans="1:11" ht="12.75">
      <c r="A99" s="47" t="s">
        <v>735</v>
      </c>
      <c r="B99" s="47" t="s">
        <v>742</v>
      </c>
      <c r="C99" s="47" t="s">
        <v>316</v>
      </c>
      <c r="D99" s="47" t="s">
        <v>743</v>
      </c>
      <c r="E99" s="47" t="s">
        <v>157</v>
      </c>
      <c r="F99" s="81">
        <v>2711.86</v>
      </c>
      <c r="G99" s="47" t="s">
        <v>155</v>
      </c>
      <c r="H99" s="214" t="s">
        <v>156</v>
      </c>
      <c r="I99" s="214"/>
      <c r="J99" s="56" t="s">
        <v>158</v>
      </c>
      <c r="K99" s="58">
        <v>98802.66</v>
      </c>
    </row>
    <row r="100" spans="1:11" ht="12.75">
      <c r="A100" s="47" t="s">
        <v>735</v>
      </c>
      <c r="B100" s="47" t="s">
        <v>744</v>
      </c>
      <c r="C100" s="47" t="s">
        <v>745</v>
      </c>
      <c r="D100" s="47" t="s">
        <v>746</v>
      </c>
      <c r="E100" s="47" t="s">
        <v>157</v>
      </c>
      <c r="F100" s="82">
        <v>317.8</v>
      </c>
      <c r="G100" s="47" t="s">
        <v>155</v>
      </c>
      <c r="H100" s="214" t="s">
        <v>156</v>
      </c>
      <c r="I100" s="214"/>
      <c r="J100" s="56" t="s">
        <v>158</v>
      </c>
      <c r="K100" s="58">
        <v>99139.37</v>
      </c>
    </row>
    <row r="101" spans="1:11" ht="12.75">
      <c r="A101" s="47" t="s">
        <v>735</v>
      </c>
      <c r="B101" s="47" t="s">
        <v>744</v>
      </c>
      <c r="C101" s="47" t="s">
        <v>745</v>
      </c>
      <c r="D101" s="47" t="s">
        <v>747</v>
      </c>
      <c r="E101" s="47" t="s">
        <v>157</v>
      </c>
      <c r="F101" s="85">
        <v>2118.64</v>
      </c>
      <c r="G101" s="47" t="s">
        <v>235</v>
      </c>
      <c r="H101" s="214" t="s">
        <v>156</v>
      </c>
      <c r="I101" s="214"/>
      <c r="J101" s="56" t="s">
        <v>158</v>
      </c>
      <c r="K101" s="58">
        <v>99253.29</v>
      </c>
    </row>
    <row r="102" spans="1:11" ht="12.75">
      <c r="A102" s="47" t="s">
        <v>991</v>
      </c>
      <c r="B102" s="47" t="s">
        <v>998</v>
      </c>
      <c r="C102" s="47" t="s">
        <v>299</v>
      </c>
      <c r="D102" s="47" t="s">
        <v>311</v>
      </c>
      <c r="E102" s="47" t="s">
        <v>157</v>
      </c>
      <c r="F102" s="80">
        <v>571.44</v>
      </c>
      <c r="G102" s="47" t="s">
        <v>235</v>
      </c>
      <c r="H102" s="214" t="s">
        <v>156</v>
      </c>
      <c r="I102" s="214"/>
      <c r="J102" s="56" t="s">
        <v>158</v>
      </c>
      <c r="K102" s="58">
        <v>99363.28</v>
      </c>
    </row>
    <row r="103" spans="1:11" ht="12.75">
      <c r="A103" s="47" t="s">
        <v>991</v>
      </c>
      <c r="B103" s="47" t="s">
        <v>992</v>
      </c>
      <c r="C103" s="47" t="s">
        <v>335</v>
      </c>
      <c r="D103" s="47" t="s">
        <v>993</v>
      </c>
      <c r="E103" s="47" t="s">
        <v>157</v>
      </c>
      <c r="F103" s="81">
        <v>3328.81</v>
      </c>
      <c r="G103" s="47" t="s">
        <v>155</v>
      </c>
      <c r="H103" s="214" t="s">
        <v>156</v>
      </c>
      <c r="I103" s="214"/>
      <c r="J103" s="56" t="s">
        <v>158</v>
      </c>
      <c r="K103" s="58">
        <v>101836.07</v>
      </c>
    </row>
    <row r="104" spans="1:11" ht="12.75">
      <c r="A104" s="47" t="s">
        <v>991</v>
      </c>
      <c r="B104" s="47" t="s">
        <v>992</v>
      </c>
      <c r="C104" s="47" t="s">
        <v>335</v>
      </c>
      <c r="D104" s="47" t="s">
        <v>994</v>
      </c>
      <c r="E104" s="47" t="s">
        <v>157</v>
      </c>
      <c r="F104" s="81">
        <v>1648.31</v>
      </c>
      <c r="G104" s="47" t="s">
        <v>155</v>
      </c>
      <c r="H104" s="214" t="s">
        <v>156</v>
      </c>
      <c r="I104" s="214"/>
      <c r="J104" s="56" t="s">
        <v>158</v>
      </c>
      <c r="K104" s="58">
        <v>103533.08</v>
      </c>
    </row>
    <row r="105" spans="1:11" ht="12.75">
      <c r="A105" s="47" t="s">
        <v>991</v>
      </c>
      <c r="B105" s="47" t="s">
        <v>995</v>
      </c>
      <c r="C105" s="47" t="s">
        <v>335</v>
      </c>
      <c r="D105" s="47" t="s">
        <v>996</v>
      </c>
      <c r="E105" s="47" t="s">
        <v>157</v>
      </c>
      <c r="F105" s="81">
        <v>1165.25</v>
      </c>
      <c r="G105" s="47" t="s">
        <v>155</v>
      </c>
      <c r="H105" s="214" t="s">
        <v>156</v>
      </c>
      <c r="I105" s="214"/>
      <c r="J105" s="56" t="s">
        <v>158</v>
      </c>
      <c r="K105" s="58">
        <v>109613.29</v>
      </c>
    </row>
    <row r="106" spans="1:11" ht="12.75">
      <c r="A106" s="47" t="s">
        <v>991</v>
      </c>
      <c r="B106" s="47" t="s">
        <v>995</v>
      </c>
      <c r="C106" s="47" t="s">
        <v>335</v>
      </c>
      <c r="D106" s="47" t="s">
        <v>997</v>
      </c>
      <c r="E106" s="47" t="s">
        <v>157</v>
      </c>
      <c r="F106" s="81">
        <v>1398.31</v>
      </c>
      <c r="G106" s="47" t="s">
        <v>235</v>
      </c>
      <c r="H106" s="214" t="s">
        <v>156</v>
      </c>
      <c r="I106" s="214"/>
      <c r="J106" s="56" t="s">
        <v>158</v>
      </c>
      <c r="K106" s="58">
        <v>116417.38</v>
      </c>
    </row>
    <row r="107" spans="1:11" ht="12.75">
      <c r="A107" s="47" t="s">
        <v>319</v>
      </c>
      <c r="B107" s="47" t="s">
        <v>322</v>
      </c>
      <c r="C107" s="47" t="s">
        <v>154</v>
      </c>
      <c r="D107" s="47" t="s">
        <v>311</v>
      </c>
      <c r="E107" s="47" t="s">
        <v>157</v>
      </c>
      <c r="F107" s="80">
        <v>403.89</v>
      </c>
      <c r="G107" s="47" t="s">
        <v>155</v>
      </c>
      <c r="H107" s="214" t="s">
        <v>156</v>
      </c>
      <c r="I107" s="214"/>
      <c r="J107" s="56" t="s">
        <v>158</v>
      </c>
      <c r="K107" s="58">
        <v>120587.15</v>
      </c>
    </row>
    <row r="108" spans="1:11" ht="12.75">
      <c r="A108" s="47" t="s">
        <v>319</v>
      </c>
      <c r="B108" s="47" t="s">
        <v>324</v>
      </c>
      <c r="C108" s="47" t="s">
        <v>323</v>
      </c>
      <c r="D108" s="47" t="s">
        <v>311</v>
      </c>
      <c r="E108" s="47" t="s">
        <v>157</v>
      </c>
      <c r="F108" s="80">
        <v>179.49</v>
      </c>
      <c r="G108" s="47" t="s">
        <v>155</v>
      </c>
      <c r="H108" s="214" t="s">
        <v>156</v>
      </c>
      <c r="I108" s="214"/>
      <c r="J108" s="56" t="s">
        <v>158</v>
      </c>
      <c r="K108" s="58">
        <v>125129.32</v>
      </c>
    </row>
    <row r="109" spans="1:11" ht="12.75">
      <c r="A109" s="47" t="s">
        <v>319</v>
      </c>
      <c r="B109" s="47" t="s">
        <v>320</v>
      </c>
      <c r="C109" s="47" t="s">
        <v>321</v>
      </c>
      <c r="D109" s="47" t="s">
        <v>241</v>
      </c>
      <c r="E109" s="47" t="s">
        <v>157</v>
      </c>
      <c r="F109" s="81">
        <v>12218.54</v>
      </c>
      <c r="G109" s="47" t="s">
        <v>155</v>
      </c>
      <c r="H109" s="214" t="s">
        <v>156</v>
      </c>
      <c r="I109" s="214"/>
      <c r="J109" s="56" t="s">
        <v>158</v>
      </c>
      <c r="K109" s="58">
        <v>125487.21</v>
      </c>
    </row>
    <row r="110" spans="1:11" ht="12.75">
      <c r="A110" s="47" t="s">
        <v>749</v>
      </c>
      <c r="B110" s="47" t="s">
        <v>750</v>
      </c>
      <c r="C110" s="47" t="s">
        <v>366</v>
      </c>
      <c r="D110" s="47" t="s">
        <v>751</v>
      </c>
      <c r="E110" s="47" t="s">
        <v>157</v>
      </c>
      <c r="F110" s="85">
        <v>2593.22</v>
      </c>
      <c r="G110" s="47" t="s">
        <v>155</v>
      </c>
      <c r="H110" s="214" t="s">
        <v>156</v>
      </c>
      <c r="I110" s="214"/>
      <c r="J110" s="56" t="s">
        <v>158</v>
      </c>
      <c r="K110" s="58">
        <v>125814.14</v>
      </c>
    </row>
    <row r="111" spans="1:11" ht="12.75">
      <c r="A111" s="47" t="s">
        <v>749</v>
      </c>
      <c r="B111" s="47" t="s">
        <v>752</v>
      </c>
      <c r="C111" s="47" t="s">
        <v>335</v>
      </c>
      <c r="D111" s="47" t="s">
        <v>753</v>
      </c>
      <c r="E111" s="47" t="s">
        <v>157</v>
      </c>
      <c r="F111" s="82">
        <v>240</v>
      </c>
      <c r="G111" s="47" t="s">
        <v>155</v>
      </c>
      <c r="H111" s="214" t="s">
        <v>156</v>
      </c>
      <c r="I111" s="214"/>
      <c r="J111" s="56" t="s">
        <v>158</v>
      </c>
      <c r="K111" s="58">
        <v>126291.33</v>
      </c>
    </row>
    <row r="112" spans="1:11" ht="12.75">
      <c r="A112" s="47" t="s">
        <v>749</v>
      </c>
      <c r="B112" s="47" t="s">
        <v>752</v>
      </c>
      <c r="C112" s="47" t="s">
        <v>335</v>
      </c>
      <c r="D112" s="47" t="s">
        <v>754</v>
      </c>
      <c r="E112" s="47" t="s">
        <v>157</v>
      </c>
      <c r="F112" s="81">
        <v>2650</v>
      </c>
      <c r="G112" s="47" t="s">
        <v>155</v>
      </c>
      <c r="H112" s="214" t="s">
        <v>156</v>
      </c>
      <c r="I112" s="214"/>
      <c r="J112" s="56" t="s">
        <v>158</v>
      </c>
      <c r="K112" s="58">
        <v>126580.27</v>
      </c>
    </row>
    <row r="113" spans="1:11" ht="12.75">
      <c r="A113" s="47" t="s">
        <v>999</v>
      </c>
      <c r="B113" s="47" t="s">
        <v>1000</v>
      </c>
      <c r="C113" s="47" t="s">
        <v>336</v>
      </c>
      <c r="D113" s="47" t="s">
        <v>1001</v>
      </c>
      <c r="E113" s="47" t="s">
        <v>157</v>
      </c>
      <c r="F113" s="81">
        <v>8093.22</v>
      </c>
      <c r="G113" s="47" t="s">
        <v>155</v>
      </c>
      <c r="H113" s="214" t="s">
        <v>156</v>
      </c>
      <c r="I113" s="214"/>
      <c r="J113" s="56" t="s">
        <v>158</v>
      </c>
      <c r="K113" s="58">
        <v>126824.54</v>
      </c>
    </row>
    <row r="114" spans="1:11" ht="12.75">
      <c r="A114" s="47" t="s">
        <v>999</v>
      </c>
      <c r="B114" s="47" t="s">
        <v>1000</v>
      </c>
      <c r="C114" s="47" t="s">
        <v>336</v>
      </c>
      <c r="D114" s="47" t="s">
        <v>1002</v>
      </c>
      <c r="E114" s="47" t="s">
        <v>157</v>
      </c>
      <c r="F114" s="82">
        <v>466.1</v>
      </c>
      <c r="G114" s="47" t="s">
        <v>155</v>
      </c>
      <c r="H114" s="214" t="s">
        <v>156</v>
      </c>
      <c r="I114" s="214"/>
      <c r="J114" s="56" t="s">
        <v>158</v>
      </c>
      <c r="K114" s="58">
        <v>127068.8</v>
      </c>
    </row>
    <row r="115" spans="1:11" ht="12.75">
      <c r="A115" s="47" t="s">
        <v>490</v>
      </c>
      <c r="B115" s="47" t="s">
        <v>491</v>
      </c>
      <c r="C115" s="47" t="s">
        <v>318</v>
      </c>
      <c r="D115" s="47" t="s">
        <v>492</v>
      </c>
      <c r="E115" s="47" t="s">
        <v>157</v>
      </c>
      <c r="F115" s="81">
        <v>17606.44</v>
      </c>
      <c r="G115" s="47" t="s">
        <v>155</v>
      </c>
      <c r="H115" s="214" t="s">
        <v>156</v>
      </c>
      <c r="I115" s="214"/>
      <c r="J115" s="56" t="s">
        <v>158</v>
      </c>
      <c r="K115" s="58">
        <v>128619.26</v>
      </c>
    </row>
    <row r="116" spans="1:11" ht="12.75">
      <c r="A116" s="47" t="s">
        <v>755</v>
      </c>
      <c r="B116" s="47" t="s">
        <v>758</v>
      </c>
      <c r="C116" s="47" t="s">
        <v>323</v>
      </c>
      <c r="D116" s="47" t="s">
        <v>759</v>
      </c>
      <c r="E116" s="47" t="s">
        <v>157</v>
      </c>
      <c r="F116" s="80">
        <v>430</v>
      </c>
      <c r="G116" s="47" t="s">
        <v>155</v>
      </c>
      <c r="H116" s="214" t="s">
        <v>156</v>
      </c>
      <c r="I116" s="214"/>
      <c r="J116" s="56" t="s">
        <v>158</v>
      </c>
      <c r="K116" s="58">
        <v>129310.8</v>
      </c>
    </row>
    <row r="117" spans="1:11" ht="12.75">
      <c r="A117" s="47" t="s">
        <v>755</v>
      </c>
      <c r="B117" s="47" t="s">
        <v>760</v>
      </c>
      <c r="C117" s="47" t="s">
        <v>323</v>
      </c>
      <c r="D117" s="47" t="s">
        <v>311</v>
      </c>
      <c r="E117" s="47" t="s">
        <v>157</v>
      </c>
      <c r="F117" s="80">
        <v>479.07</v>
      </c>
      <c r="G117" s="47" t="s">
        <v>193</v>
      </c>
      <c r="H117" s="214" t="s">
        <v>156</v>
      </c>
      <c r="I117" s="214"/>
      <c r="J117" s="56" t="s">
        <v>158</v>
      </c>
      <c r="K117" s="58">
        <v>155479.99</v>
      </c>
    </row>
    <row r="118" spans="1:11" ht="12.75">
      <c r="A118" s="47" t="s">
        <v>755</v>
      </c>
      <c r="B118" s="47" t="s">
        <v>761</v>
      </c>
      <c r="C118" s="47" t="s">
        <v>361</v>
      </c>
      <c r="D118" s="47" t="s">
        <v>311</v>
      </c>
      <c r="E118" s="47" t="s">
        <v>157</v>
      </c>
      <c r="F118" s="77">
        <v>4754.16</v>
      </c>
      <c r="G118" s="47" t="s">
        <v>155</v>
      </c>
      <c r="H118" s="214" t="s">
        <v>156</v>
      </c>
      <c r="I118" s="214"/>
      <c r="J118" s="56" t="s">
        <v>158</v>
      </c>
      <c r="K118" s="58">
        <v>155628.05</v>
      </c>
    </row>
    <row r="119" spans="1:11" ht="12.75">
      <c r="A119" s="47" t="s">
        <v>755</v>
      </c>
      <c r="B119" s="47" t="s">
        <v>756</v>
      </c>
      <c r="C119" s="47" t="s">
        <v>321</v>
      </c>
      <c r="D119" s="47" t="s">
        <v>757</v>
      </c>
      <c r="E119" s="47" t="s">
        <v>157</v>
      </c>
      <c r="F119" s="84">
        <v>166254.24</v>
      </c>
      <c r="G119" s="47" t="s">
        <v>155</v>
      </c>
      <c r="H119" s="214" t="s">
        <v>156</v>
      </c>
      <c r="I119" s="214"/>
      <c r="J119" s="56" t="s">
        <v>158</v>
      </c>
      <c r="K119" s="58">
        <v>155841.1</v>
      </c>
    </row>
    <row r="120" spans="1:11" ht="12.75">
      <c r="A120" s="47" t="s">
        <v>493</v>
      </c>
      <c r="B120" s="47" t="s">
        <v>509</v>
      </c>
      <c r="C120" s="47" t="s">
        <v>466</v>
      </c>
      <c r="D120" s="47" t="s">
        <v>510</v>
      </c>
      <c r="E120" s="47" t="s">
        <v>157</v>
      </c>
      <c r="F120" s="77">
        <v>5500</v>
      </c>
      <c r="G120" s="47" t="s">
        <v>155</v>
      </c>
      <c r="H120" s="214" t="s">
        <v>156</v>
      </c>
      <c r="I120" s="214"/>
      <c r="J120" s="56" t="s">
        <v>158</v>
      </c>
      <c r="K120" s="58">
        <v>157027.28</v>
      </c>
    </row>
    <row r="121" spans="1:11" ht="12.75">
      <c r="A121" s="47" t="s">
        <v>493</v>
      </c>
      <c r="B121" s="47" t="s">
        <v>494</v>
      </c>
      <c r="C121" s="47" t="s">
        <v>316</v>
      </c>
      <c r="D121" s="47" t="s">
        <v>194</v>
      </c>
      <c r="E121" s="47" t="s">
        <v>157</v>
      </c>
      <c r="F121" s="81">
        <v>16000.46</v>
      </c>
      <c r="G121" s="47" t="s">
        <v>155</v>
      </c>
      <c r="H121" s="214" t="s">
        <v>156</v>
      </c>
      <c r="I121" s="214"/>
      <c r="J121" s="56" t="s">
        <v>158</v>
      </c>
      <c r="K121" s="58">
        <v>158691.35</v>
      </c>
    </row>
    <row r="122" spans="1:11" ht="12.75">
      <c r="A122" s="47" t="s">
        <v>493</v>
      </c>
      <c r="B122" s="47" t="s">
        <v>495</v>
      </c>
      <c r="C122" s="47" t="s">
        <v>336</v>
      </c>
      <c r="D122" s="47" t="s">
        <v>496</v>
      </c>
      <c r="E122" s="47" t="s">
        <v>157</v>
      </c>
      <c r="F122" s="81">
        <v>2888.54</v>
      </c>
      <c r="G122" s="47" t="s">
        <v>155</v>
      </c>
      <c r="H122" s="214" t="s">
        <v>156</v>
      </c>
      <c r="I122" s="214"/>
      <c r="J122" s="56" t="s">
        <v>158</v>
      </c>
      <c r="K122" s="58">
        <v>186438.8</v>
      </c>
    </row>
    <row r="123" spans="1:11" ht="12.75">
      <c r="A123" s="47" t="s">
        <v>493</v>
      </c>
      <c r="B123" s="47" t="s">
        <v>495</v>
      </c>
      <c r="C123" s="47" t="s">
        <v>336</v>
      </c>
      <c r="D123" s="47" t="s">
        <v>497</v>
      </c>
      <c r="E123" s="47" t="s">
        <v>157</v>
      </c>
      <c r="F123" s="81">
        <v>10368.18</v>
      </c>
      <c r="G123" s="47" t="s">
        <v>155</v>
      </c>
      <c r="H123" s="214" t="s">
        <v>156</v>
      </c>
      <c r="I123" s="214"/>
      <c r="J123" s="56" t="s">
        <v>158</v>
      </c>
      <c r="K123" s="58">
        <v>195299.05</v>
      </c>
    </row>
    <row r="124" spans="1:11" ht="12.75">
      <c r="A124" s="47" t="s">
        <v>493</v>
      </c>
      <c r="B124" s="47" t="s">
        <v>498</v>
      </c>
      <c r="C124" s="47" t="s">
        <v>316</v>
      </c>
      <c r="D124" s="47" t="s">
        <v>499</v>
      </c>
      <c r="E124" s="47" t="s">
        <v>157</v>
      </c>
      <c r="F124" s="82">
        <v>875.42</v>
      </c>
      <c r="G124" s="47" t="s">
        <v>155</v>
      </c>
      <c r="H124" s="214" t="s">
        <v>156</v>
      </c>
      <c r="I124" s="214"/>
      <c r="J124" s="56" t="s">
        <v>158</v>
      </c>
      <c r="K124" s="58">
        <v>214804.25</v>
      </c>
    </row>
    <row r="125" spans="1:11" ht="12.75">
      <c r="A125" s="47" t="s">
        <v>493</v>
      </c>
      <c r="B125" s="47" t="s">
        <v>498</v>
      </c>
      <c r="C125" s="47" t="s">
        <v>316</v>
      </c>
      <c r="D125" s="47" t="s">
        <v>500</v>
      </c>
      <c r="E125" s="47" t="s">
        <v>157</v>
      </c>
      <c r="F125" s="82">
        <v>702.88</v>
      </c>
      <c r="G125" s="47" t="s">
        <v>193</v>
      </c>
      <c r="H125" s="214" t="s">
        <v>156</v>
      </c>
      <c r="I125" s="214"/>
      <c r="J125" s="56" t="s">
        <v>158</v>
      </c>
      <c r="K125" s="58">
        <v>215591.53</v>
      </c>
    </row>
    <row r="126" spans="1:11" ht="12.75">
      <c r="A126" s="47" t="s">
        <v>493</v>
      </c>
      <c r="B126" s="47" t="s">
        <v>498</v>
      </c>
      <c r="C126" s="47" t="s">
        <v>316</v>
      </c>
      <c r="D126" s="47" t="s">
        <v>501</v>
      </c>
      <c r="E126" s="47" t="s">
        <v>157</v>
      </c>
      <c r="F126" s="82">
        <v>233.73</v>
      </c>
      <c r="G126" s="47" t="s">
        <v>193</v>
      </c>
      <c r="H126" s="214" t="s">
        <v>156</v>
      </c>
      <c r="I126" s="214"/>
      <c r="J126" s="56" t="s">
        <v>158</v>
      </c>
      <c r="K126" s="58">
        <v>214950.03</v>
      </c>
    </row>
    <row r="127" spans="1:11" ht="12.75">
      <c r="A127" s="47" t="s">
        <v>493</v>
      </c>
      <c r="B127" s="47" t="s">
        <v>498</v>
      </c>
      <c r="C127" s="47" t="s">
        <v>316</v>
      </c>
      <c r="D127" s="47" t="s">
        <v>502</v>
      </c>
      <c r="E127" s="47" t="s">
        <v>157</v>
      </c>
      <c r="F127" s="81">
        <v>4908.47</v>
      </c>
      <c r="G127" s="47" t="s">
        <v>193</v>
      </c>
      <c r="H127" s="214" t="s">
        <v>156</v>
      </c>
      <c r="I127" s="214"/>
      <c r="J127" s="56" t="s">
        <v>158</v>
      </c>
      <c r="K127" s="58">
        <v>215115.53</v>
      </c>
    </row>
    <row r="128" spans="1:11" ht="12.75">
      <c r="A128" s="47" t="s">
        <v>493</v>
      </c>
      <c r="B128" s="47" t="s">
        <v>498</v>
      </c>
      <c r="C128" s="47" t="s">
        <v>316</v>
      </c>
      <c r="D128" s="47" t="s">
        <v>503</v>
      </c>
      <c r="E128" s="47" t="s">
        <v>157</v>
      </c>
      <c r="F128" s="81">
        <v>5335.59</v>
      </c>
      <c r="G128" s="47" t="s">
        <v>155</v>
      </c>
      <c r="H128" s="214" t="s">
        <v>156</v>
      </c>
      <c r="I128" s="214"/>
      <c r="J128" s="56" t="s">
        <v>158</v>
      </c>
      <c r="K128" s="58">
        <v>216472.2</v>
      </c>
    </row>
    <row r="129" spans="1:11" ht="12.75">
      <c r="A129" s="47" t="s">
        <v>493</v>
      </c>
      <c r="B129" s="47" t="s">
        <v>498</v>
      </c>
      <c r="C129" s="47" t="s">
        <v>316</v>
      </c>
      <c r="D129" s="47" t="s">
        <v>504</v>
      </c>
      <c r="E129" s="47" t="s">
        <v>157</v>
      </c>
      <c r="F129" s="81">
        <v>1050.85</v>
      </c>
      <c r="G129" s="47" t="s">
        <v>155</v>
      </c>
      <c r="H129" s="214" t="s">
        <v>156</v>
      </c>
      <c r="I129" s="214"/>
      <c r="J129" s="56" t="s">
        <v>158</v>
      </c>
      <c r="K129" s="58">
        <v>217112.23</v>
      </c>
    </row>
    <row r="130" spans="1:11" ht="12.75">
      <c r="A130" s="47" t="s">
        <v>493</v>
      </c>
      <c r="B130" s="47" t="s">
        <v>498</v>
      </c>
      <c r="C130" s="47" t="s">
        <v>316</v>
      </c>
      <c r="D130" s="47" t="s">
        <v>505</v>
      </c>
      <c r="E130" s="47" t="s">
        <v>157</v>
      </c>
      <c r="F130" s="81">
        <v>1423.73</v>
      </c>
      <c r="G130" s="47" t="s">
        <v>155</v>
      </c>
      <c r="H130" s="214" t="s">
        <v>156</v>
      </c>
      <c r="I130" s="214"/>
      <c r="J130" s="56" t="s">
        <v>158</v>
      </c>
      <c r="K130" s="58">
        <v>217402.2</v>
      </c>
    </row>
    <row r="131" spans="1:11" ht="12.75">
      <c r="A131" s="47" t="s">
        <v>493</v>
      </c>
      <c r="B131" s="47" t="s">
        <v>498</v>
      </c>
      <c r="C131" s="47" t="s">
        <v>316</v>
      </c>
      <c r="D131" s="47" t="s">
        <v>506</v>
      </c>
      <c r="E131" s="47" t="s">
        <v>157</v>
      </c>
      <c r="F131" s="81">
        <v>2127.12</v>
      </c>
      <c r="G131" s="47" t="s">
        <v>155</v>
      </c>
      <c r="H131" s="214" t="s">
        <v>156</v>
      </c>
      <c r="I131" s="214"/>
      <c r="J131" s="56" t="s">
        <v>158</v>
      </c>
      <c r="K131" s="58">
        <v>217983</v>
      </c>
    </row>
    <row r="132" spans="1:11" ht="12.75">
      <c r="A132" s="47" t="s">
        <v>493</v>
      </c>
      <c r="B132" s="47" t="s">
        <v>498</v>
      </c>
      <c r="C132" s="47" t="s">
        <v>316</v>
      </c>
      <c r="D132" s="47" t="s">
        <v>507</v>
      </c>
      <c r="E132" s="47" t="s">
        <v>157</v>
      </c>
      <c r="F132" s="82">
        <v>788.14</v>
      </c>
      <c r="G132" s="47" t="s">
        <v>155</v>
      </c>
      <c r="H132" s="214" t="s">
        <v>156</v>
      </c>
      <c r="I132" s="214"/>
      <c r="J132" s="56" t="s">
        <v>158</v>
      </c>
      <c r="K132" s="58">
        <v>218230.26</v>
      </c>
    </row>
    <row r="133" spans="1:11" ht="12.75">
      <c r="A133" s="47" t="s">
        <v>493</v>
      </c>
      <c r="B133" s="47" t="s">
        <v>508</v>
      </c>
      <c r="C133" s="47" t="s">
        <v>329</v>
      </c>
      <c r="D133" s="47" t="s">
        <v>298</v>
      </c>
      <c r="E133" s="47" t="s">
        <v>157</v>
      </c>
      <c r="F133" s="78">
        <v>254.91</v>
      </c>
      <c r="G133" s="47" t="s">
        <v>155</v>
      </c>
      <c r="H133" s="214" t="s">
        <v>156</v>
      </c>
      <c r="I133" s="214"/>
      <c r="J133" s="56" t="s">
        <v>158</v>
      </c>
      <c r="K133" s="58">
        <v>218518.26</v>
      </c>
    </row>
    <row r="134" spans="1:11" ht="12.75">
      <c r="A134" s="47" t="s">
        <v>762</v>
      </c>
      <c r="B134" s="47" t="s">
        <v>773</v>
      </c>
      <c r="C134" s="47" t="s">
        <v>299</v>
      </c>
      <c r="D134" s="47" t="s">
        <v>583</v>
      </c>
      <c r="E134" s="47" t="s">
        <v>157</v>
      </c>
      <c r="F134" s="80">
        <v>423.73</v>
      </c>
      <c r="G134" s="47" t="s">
        <v>155</v>
      </c>
      <c r="H134" s="214" t="s">
        <v>156</v>
      </c>
      <c r="I134" s="214"/>
      <c r="J134" s="56" t="s">
        <v>158</v>
      </c>
      <c r="K134" s="58">
        <v>221000.74</v>
      </c>
    </row>
    <row r="135" spans="1:11" ht="12.75">
      <c r="A135" s="47" t="s">
        <v>762</v>
      </c>
      <c r="B135" s="47" t="s">
        <v>763</v>
      </c>
      <c r="C135" s="47" t="s">
        <v>376</v>
      </c>
      <c r="D135" s="47" t="s">
        <v>764</v>
      </c>
      <c r="E135" s="47" t="s">
        <v>157</v>
      </c>
      <c r="F135" s="81">
        <v>22169.52</v>
      </c>
      <c r="G135" s="47" t="s">
        <v>155</v>
      </c>
      <c r="H135" s="214" t="s">
        <v>156</v>
      </c>
      <c r="I135" s="214"/>
      <c r="J135" s="56" t="s">
        <v>158</v>
      </c>
      <c r="K135" s="58">
        <v>221640.77</v>
      </c>
    </row>
    <row r="136" spans="1:11" ht="12.75">
      <c r="A136" s="47" t="s">
        <v>762</v>
      </c>
      <c r="B136" s="47" t="s">
        <v>765</v>
      </c>
      <c r="C136" s="47" t="s">
        <v>336</v>
      </c>
      <c r="D136" s="47" t="s">
        <v>766</v>
      </c>
      <c r="E136" s="47" t="s">
        <v>157</v>
      </c>
      <c r="F136" s="81">
        <v>6646.64</v>
      </c>
      <c r="G136" s="47" t="s">
        <v>155</v>
      </c>
      <c r="H136" s="214" t="s">
        <v>156</v>
      </c>
      <c r="I136" s="214"/>
      <c r="J136" s="56" t="s">
        <v>158</v>
      </c>
      <c r="K136" s="58">
        <v>221863.83</v>
      </c>
    </row>
    <row r="137" spans="1:11" ht="12.75">
      <c r="A137" s="47" t="s">
        <v>762</v>
      </c>
      <c r="B137" s="47" t="s">
        <v>767</v>
      </c>
      <c r="C137" s="47" t="s">
        <v>335</v>
      </c>
      <c r="D137" s="47" t="s">
        <v>768</v>
      </c>
      <c r="E137" s="47" t="s">
        <v>157</v>
      </c>
      <c r="F137" s="85">
        <v>1865.76</v>
      </c>
      <c r="G137" s="47" t="s">
        <v>155</v>
      </c>
      <c r="H137" s="214" t="s">
        <v>156</v>
      </c>
      <c r="I137" s="214"/>
      <c r="J137" s="56" t="s">
        <v>158</v>
      </c>
      <c r="K137" s="58">
        <v>222736.58</v>
      </c>
    </row>
    <row r="138" spans="1:11" ht="12.75">
      <c r="A138" s="47" t="s">
        <v>762</v>
      </c>
      <c r="B138" s="47" t="s">
        <v>767</v>
      </c>
      <c r="C138" s="47" t="s">
        <v>335</v>
      </c>
      <c r="D138" s="47" t="s">
        <v>769</v>
      </c>
      <c r="E138" s="47" t="s">
        <v>157</v>
      </c>
      <c r="F138" s="85">
        <v>1865.76</v>
      </c>
      <c r="G138" s="47" t="s">
        <v>155</v>
      </c>
      <c r="H138" s="214" t="s">
        <v>156</v>
      </c>
      <c r="I138" s="214"/>
      <c r="J138" s="56" t="s">
        <v>158</v>
      </c>
      <c r="K138" s="58">
        <v>224869.98</v>
      </c>
    </row>
    <row r="139" spans="1:11" ht="12.75">
      <c r="A139" s="47" t="s">
        <v>762</v>
      </c>
      <c r="B139" s="47" t="s">
        <v>767</v>
      </c>
      <c r="C139" s="47" t="s">
        <v>335</v>
      </c>
      <c r="D139" s="47" t="s">
        <v>770</v>
      </c>
      <c r="E139" s="47" t="s">
        <v>157</v>
      </c>
      <c r="F139" s="85">
        <v>1959.75</v>
      </c>
      <c r="G139" s="47" t="s">
        <v>155</v>
      </c>
      <c r="H139" s="214" t="s">
        <v>156</v>
      </c>
      <c r="I139" s="214"/>
      <c r="J139" s="56" t="s">
        <v>158</v>
      </c>
      <c r="K139" s="58">
        <v>225214.21</v>
      </c>
    </row>
    <row r="140" spans="1:11" ht="12.75">
      <c r="A140" s="47" t="s">
        <v>762</v>
      </c>
      <c r="B140" s="47" t="s">
        <v>771</v>
      </c>
      <c r="C140" s="47" t="s">
        <v>335</v>
      </c>
      <c r="D140" s="47" t="s">
        <v>600</v>
      </c>
      <c r="E140" s="47" t="s">
        <v>157</v>
      </c>
      <c r="F140" s="82">
        <v>100</v>
      </c>
      <c r="G140" s="47" t="s">
        <v>155</v>
      </c>
      <c r="H140" s="214" t="s">
        <v>156</v>
      </c>
      <c r="I140" s="214"/>
      <c r="J140" s="56" t="s">
        <v>158</v>
      </c>
      <c r="K140" s="58">
        <v>225844.57</v>
      </c>
    </row>
    <row r="141" spans="1:11" ht="12.75">
      <c r="A141" s="47" t="s">
        <v>762</v>
      </c>
      <c r="B141" s="47" t="s">
        <v>771</v>
      </c>
      <c r="C141" s="47" t="s">
        <v>335</v>
      </c>
      <c r="D141" s="47" t="s">
        <v>604</v>
      </c>
      <c r="E141" s="47" t="s">
        <v>157</v>
      </c>
      <c r="F141" s="82">
        <v>250</v>
      </c>
      <c r="G141" s="47" t="s">
        <v>155</v>
      </c>
      <c r="H141" s="214" t="s">
        <v>156</v>
      </c>
      <c r="I141" s="214"/>
      <c r="J141" s="56" t="s">
        <v>158</v>
      </c>
      <c r="K141" s="58">
        <v>225990.01</v>
      </c>
    </row>
    <row r="142" spans="1:11" ht="12.75">
      <c r="A142" s="47" t="s">
        <v>762</v>
      </c>
      <c r="B142" s="47" t="s">
        <v>771</v>
      </c>
      <c r="C142" s="47" t="s">
        <v>335</v>
      </c>
      <c r="D142" s="47" t="s">
        <v>772</v>
      </c>
      <c r="E142" s="47" t="s">
        <v>157</v>
      </c>
      <c r="F142" s="81">
        <v>10178.54</v>
      </c>
      <c r="G142" s="47" t="s">
        <v>155</v>
      </c>
      <c r="H142" s="214" t="s">
        <v>156</v>
      </c>
      <c r="I142" s="214"/>
      <c r="J142" s="56" t="s">
        <v>158</v>
      </c>
      <c r="K142" s="58">
        <v>226203.38</v>
      </c>
    </row>
    <row r="143" spans="1:11" ht="12.75">
      <c r="A143" s="47" t="s">
        <v>325</v>
      </c>
      <c r="B143" s="47" t="s">
        <v>326</v>
      </c>
      <c r="C143" s="47" t="s">
        <v>327</v>
      </c>
      <c r="D143" s="47" t="s">
        <v>233</v>
      </c>
      <c r="E143" s="47" t="s">
        <v>157</v>
      </c>
      <c r="F143" s="79">
        <v>5237.5</v>
      </c>
      <c r="G143" s="47" t="s">
        <v>155</v>
      </c>
      <c r="H143" s="214" t="s">
        <v>156</v>
      </c>
      <c r="I143" s="214"/>
      <c r="J143" s="56" t="s">
        <v>158</v>
      </c>
      <c r="K143" s="58">
        <v>226398.66</v>
      </c>
    </row>
    <row r="144" spans="1:11" ht="12.75">
      <c r="A144" s="47" t="s">
        <v>325</v>
      </c>
      <c r="B144" s="47" t="s">
        <v>328</v>
      </c>
      <c r="C144" s="47" t="s">
        <v>329</v>
      </c>
      <c r="D144" s="47" t="s">
        <v>233</v>
      </c>
      <c r="E144" s="47" t="s">
        <v>157</v>
      </c>
      <c r="F144" s="79">
        <v>1065.26</v>
      </c>
      <c r="G144" s="47" t="s">
        <v>155</v>
      </c>
      <c r="H144" s="214" t="s">
        <v>156</v>
      </c>
      <c r="I144" s="214"/>
      <c r="J144" s="56" t="s">
        <v>158</v>
      </c>
      <c r="K144" s="58">
        <v>227853.26</v>
      </c>
    </row>
    <row r="145" spans="1:11" ht="12.75">
      <c r="A145" s="47" t="s">
        <v>511</v>
      </c>
      <c r="B145" s="47" t="s">
        <v>512</v>
      </c>
      <c r="C145" s="47" t="s">
        <v>314</v>
      </c>
      <c r="D145" s="47" t="s">
        <v>513</v>
      </c>
      <c r="E145" s="47" t="s">
        <v>157</v>
      </c>
      <c r="F145" s="81">
        <v>1050</v>
      </c>
      <c r="G145" s="47" t="s">
        <v>155</v>
      </c>
      <c r="H145" s="214" t="s">
        <v>156</v>
      </c>
      <c r="I145" s="214"/>
      <c r="J145" s="56" t="s">
        <v>158</v>
      </c>
      <c r="K145" s="58">
        <v>278812.42</v>
      </c>
    </row>
    <row r="146" spans="1:11" ht="12.75">
      <c r="A146" s="47" t="s">
        <v>1003</v>
      </c>
      <c r="B146" s="47" t="s">
        <v>1004</v>
      </c>
      <c r="C146" s="47" t="s">
        <v>299</v>
      </c>
      <c r="D146" s="47" t="s">
        <v>1005</v>
      </c>
      <c r="E146" s="47" t="s">
        <v>157</v>
      </c>
      <c r="F146" s="80">
        <v>762.71</v>
      </c>
      <c r="G146" s="47" t="s">
        <v>155</v>
      </c>
      <c r="H146" s="214" t="s">
        <v>156</v>
      </c>
      <c r="I146" s="214"/>
      <c r="J146" s="56" t="s">
        <v>158</v>
      </c>
      <c r="K146" s="58">
        <v>281366.82</v>
      </c>
    </row>
    <row r="147" spans="1:11" ht="12.75">
      <c r="A147" s="47" t="s">
        <v>1003</v>
      </c>
      <c r="B147" s="47" t="s">
        <v>1007</v>
      </c>
      <c r="C147" s="47" t="s">
        <v>323</v>
      </c>
      <c r="D147" s="47" t="s">
        <v>759</v>
      </c>
      <c r="E147" s="47" t="s">
        <v>157</v>
      </c>
      <c r="F147" s="80">
        <v>430</v>
      </c>
      <c r="G147" s="47" t="s">
        <v>155</v>
      </c>
      <c r="H147" s="214" t="s">
        <v>156</v>
      </c>
      <c r="I147" s="214"/>
      <c r="J147" s="56" t="s">
        <v>158</v>
      </c>
      <c r="K147" s="58">
        <v>283648.32</v>
      </c>
    </row>
    <row r="148" spans="1:11" ht="12.75">
      <c r="A148" s="47" t="s">
        <v>1003</v>
      </c>
      <c r="B148" s="47" t="s">
        <v>1006</v>
      </c>
      <c r="C148" s="47" t="s">
        <v>378</v>
      </c>
      <c r="D148" s="47" t="s">
        <v>379</v>
      </c>
      <c r="E148" s="47" t="s">
        <v>157</v>
      </c>
      <c r="F148" s="84">
        <v>3988.14</v>
      </c>
      <c r="G148" s="47" t="s">
        <v>155</v>
      </c>
      <c r="H148" s="214" t="s">
        <v>156</v>
      </c>
      <c r="I148" s="214"/>
      <c r="J148" s="56" t="s">
        <v>158</v>
      </c>
      <c r="K148" s="58">
        <v>287070.53</v>
      </c>
    </row>
    <row r="149" spans="1:11" ht="12.75">
      <c r="A149" s="47" t="s">
        <v>330</v>
      </c>
      <c r="B149" s="47" t="s">
        <v>331</v>
      </c>
      <c r="C149" s="47" t="s">
        <v>327</v>
      </c>
      <c r="D149" s="47" t="s">
        <v>332</v>
      </c>
      <c r="E149" s="47" t="s">
        <v>157</v>
      </c>
      <c r="F149" s="78">
        <v>414.56</v>
      </c>
      <c r="G149" s="47" t="s">
        <v>155</v>
      </c>
      <c r="H149" s="214" t="s">
        <v>156</v>
      </c>
      <c r="I149" s="214"/>
      <c r="J149" s="56" t="s">
        <v>158</v>
      </c>
      <c r="K149" s="58">
        <v>290492.74</v>
      </c>
    </row>
    <row r="150" spans="1:11" ht="12.75">
      <c r="A150" s="47" t="s">
        <v>330</v>
      </c>
      <c r="B150" s="47" t="s">
        <v>331</v>
      </c>
      <c r="C150" s="47" t="s">
        <v>327</v>
      </c>
      <c r="D150" s="47" t="s">
        <v>333</v>
      </c>
      <c r="E150" s="47" t="s">
        <v>157</v>
      </c>
      <c r="F150" s="78">
        <v>596.54</v>
      </c>
      <c r="G150" s="47" t="s">
        <v>155</v>
      </c>
      <c r="H150" s="214" t="s">
        <v>156</v>
      </c>
      <c r="I150" s="214"/>
      <c r="J150" s="56" t="s">
        <v>158</v>
      </c>
      <c r="K150" s="58">
        <v>294945.7</v>
      </c>
    </row>
    <row r="151" spans="1:11" ht="12.75">
      <c r="A151" s="47" t="s">
        <v>330</v>
      </c>
      <c r="B151" s="47" t="s">
        <v>334</v>
      </c>
      <c r="C151" s="47" t="s">
        <v>335</v>
      </c>
      <c r="D151" s="47" t="s">
        <v>174</v>
      </c>
      <c r="E151" s="47" t="s">
        <v>157</v>
      </c>
      <c r="F151" s="82">
        <v>3.34</v>
      </c>
      <c r="G151" s="47" t="s">
        <v>155</v>
      </c>
      <c r="H151" s="214" t="s">
        <v>156</v>
      </c>
      <c r="I151" s="214"/>
      <c r="J151" s="56" t="s">
        <v>158</v>
      </c>
      <c r="K151" s="58">
        <v>300841.61</v>
      </c>
    </row>
    <row r="152" spans="1:11" ht="12.75">
      <c r="A152" s="47" t="s">
        <v>330</v>
      </c>
      <c r="B152" s="47" t="s">
        <v>334</v>
      </c>
      <c r="C152" s="47" t="s">
        <v>335</v>
      </c>
      <c r="D152" s="47" t="s">
        <v>274</v>
      </c>
      <c r="E152" s="47" t="s">
        <v>157</v>
      </c>
      <c r="F152" s="82">
        <v>25.81</v>
      </c>
      <c r="G152" s="47" t="s">
        <v>155</v>
      </c>
      <c r="H152" s="214" t="s">
        <v>156</v>
      </c>
      <c r="I152" s="214"/>
      <c r="J152" s="56" t="s">
        <v>158</v>
      </c>
      <c r="K152" s="58">
        <v>307143.37</v>
      </c>
    </row>
    <row r="153" spans="1:11" ht="12.75">
      <c r="A153" s="47" t="s">
        <v>330</v>
      </c>
      <c r="B153" s="47" t="s">
        <v>334</v>
      </c>
      <c r="C153" s="47" t="s">
        <v>335</v>
      </c>
      <c r="D153" s="47" t="s">
        <v>273</v>
      </c>
      <c r="E153" s="47" t="s">
        <v>157</v>
      </c>
      <c r="F153" s="82">
        <v>5.35</v>
      </c>
      <c r="G153" s="47" t="s">
        <v>155</v>
      </c>
      <c r="H153" s="214" t="s">
        <v>156</v>
      </c>
      <c r="I153" s="214"/>
      <c r="J153" s="56" t="s">
        <v>158</v>
      </c>
      <c r="K153" s="58">
        <v>319055.25</v>
      </c>
    </row>
    <row r="154" spans="1:11" ht="12.75">
      <c r="A154" s="47" t="s">
        <v>330</v>
      </c>
      <c r="B154" s="47" t="s">
        <v>334</v>
      </c>
      <c r="C154" s="47" t="s">
        <v>335</v>
      </c>
      <c r="D154" s="47" t="s">
        <v>272</v>
      </c>
      <c r="E154" s="47" t="s">
        <v>157</v>
      </c>
      <c r="F154" s="82">
        <v>11.2</v>
      </c>
      <c r="G154" s="47" t="s">
        <v>155</v>
      </c>
      <c r="H154" s="214" t="s">
        <v>156</v>
      </c>
      <c r="I154" s="214"/>
      <c r="J154" s="56" t="s">
        <v>158</v>
      </c>
      <c r="K154" s="58">
        <v>346721.54</v>
      </c>
    </row>
    <row r="155" spans="1:11" ht="12.75">
      <c r="A155" s="47" t="s">
        <v>330</v>
      </c>
      <c r="B155" s="47" t="s">
        <v>334</v>
      </c>
      <c r="C155" s="47" t="s">
        <v>335</v>
      </c>
      <c r="D155" s="47" t="s">
        <v>271</v>
      </c>
      <c r="E155" s="47" t="s">
        <v>157</v>
      </c>
      <c r="F155" s="82">
        <v>392.8</v>
      </c>
      <c r="G155" s="47" t="s">
        <v>193</v>
      </c>
      <c r="H155" s="214" t="s">
        <v>156</v>
      </c>
      <c r="I155" s="214"/>
      <c r="J155" s="56" t="s">
        <v>158</v>
      </c>
      <c r="K155" s="58">
        <v>364566.88</v>
      </c>
    </row>
    <row r="156" spans="1:11" ht="12.75">
      <c r="A156" s="47" t="s">
        <v>330</v>
      </c>
      <c r="B156" s="47" t="s">
        <v>334</v>
      </c>
      <c r="C156" s="47" t="s">
        <v>335</v>
      </c>
      <c r="D156" s="47" t="s">
        <v>270</v>
      </c>
      <c r="E156" s="47" t="s">
        <v>157</v>
      </c>
      <c r="F156" s="82">
        <v>167.22</v>
      </c>
      <c r="G156" s="47" t="s">
        <v>193</v>
      </c>
      <c r="H156" s="214" t="s">
        <v>156</v>
      </c>
      <c r="I156" s="214"/>
      <c r="J156" s="56" t="s">
        <v>158</v>
      </c>
      <c r="K156" s="58">
        <v>514566.88</v>
      </c>
    </row>
    <row r="157" spans="1:11" ht="12.75">
      <c r="A157" s="47" t="s">
        <v>330</v>
      </c>
      <c r="B157" s="47" t="s">
        <v>334</v>
      </c>
      <c r="C157" s="47" t="s">
        <v>335</v>
      </c>
      <c r="D157" s="47" t="s">
        <v>269</v>
      </c>
      <c r="E157" s="47" t="s">
        <v>157</v>
      </c>
      <c r="F157" s="82">
        <v>645.29</v>
      </c>
      <c r="G157" s="47" t="s">
        <v>193</v>
      </c>
      <c r="H157" s="214" t="s">
        <v>156</v>
      </c>
      <c r="I157" s="214"/>
      <c r="J157" s="56" t="s">
        <v>158</v>
      </c>
      <c r="K157" s="58">
        <v>514913.22</v>
      </c>
    </row>
    <row r="158" spans="1:11" ht="12.75">
      <c r="A158" s="47" t="s">
        <v>330</v>
      </c>
      <c r="B158" s="47" t="s">
        <v>334</v>
      </c>
      <c r="C158" s="47" t="s">
        <v>335</v>
      </c>
      <c r="D158" s="47" t="s">
        <v>268</v>
      </c>
      <c r="E158" s="47" t="s">
        <v>157</v>
      </c>
      <c r="F158" s="82">
        <v>581.36</v>
      </c>
      <c r="G158" s="47" t="s">
        <v>193</v>
      </c>
      <c r="H158" s="214" t="s">
        <v>156</v>
      </c>
      <c r="I158" s="214"/>
      <c r="J158" s="56" t="s">
        <v>158</v>
      </c>
      <c r="K158" s="58">
        <v>515346.54</v>
      </c>
    </row>
    <row r="159" spans="1:11" ht="12.75">
      <c r="A159" s="47" t="s">
        <v>330</v>
      </c>
      <c r="B159" s="47" t="s">
        <v>334</v>
      </c>
      <c r="C159" s="47" t="s">
        <v>335</v>
      </c>
      <c r="D159" s="47" t="s">
        <v>260</v>
      </c>
      <c r="E159" s="47" t="s">
        <v>157</v>
      </c>
      <c r="F159" s="82">
        <v>774.38</v>
      </c>
      <c r="G159" s="47" t="s">
        <v>193</v>
      </c>
      <c r="H159" s="214" t="s">
        <v>156</v>
      </c>
      <c r="I159" s="214"/>
      <c r="J159" s="56" t="s">
        <v>158</v>
      </c>
      <c r="K159" s="58">
        <v>514574.77</v>
      </c>
    </row>
    <row r="160" spans="1:11" ht="12.75">
      <c r="A160" s="47" t="s">
        <v>330</v>
      </c>
      <c r="B160" s="47" t="s">
        <v>334</v>
      </c>
      <c r="C160" s="47" t="s">
        <v>335</v>
      </c>
      <c r="D160" s="47" t="s">
        <v>259</v>
      </c>
      <c r="E160" s="47" t="s">
        <v>157</v>
      </c>
      <c r="F160" s="82">
        <v>290.68</v>
      </c>
      <c r="G160" s="47" t="s">
        <v>155</v>
      </c>
      <c r="H160" s="214" t="s">
        <v>156</v>
      </c>
      <c r="I160" s="214"/>
      <c r="J160" s="56" t="s">
        <v>158</v>
      </c>
      <c r="K160" s="58">
        <v>551532.12</v>
      </c>
    </row>
    <row r="161" spans="1:11" ht="12.75">
      <c r="A161" s="47" t="s">
        <v>330</v>
      </c>
      <c r="B161" s="47" t="s">
        <v>334</v>
      </c>
      <c r="C161" s="47" t="s">
        <v>335</v>
      </c>
      <c r="D161" s="47" t="s">
        <v>258</v>
      </c>
      <c r="E161" s="47" t="s">
        <v>157</v>
      </c>
      <c r="F161" s="82">
        <v>134.08</v>
      </c>
      <c r="G161" s="47" t="s">
        <v>155</v>
      </c>
      <c r="H161" s="214" t="s">
        <v>156</v>
      </c>
      <c r="I161" s="214"/>
      <c r="J161" s="56" t="s">
        <v>158</v>
      </c>
      <c r="K161" s="58">
        <v>555251.02</v>
      </c>
    </row>
    <row r="162" spans="1:11" ht="12.75">
      <c r="A162" s="47" t="s">
        <v>330</v>
      </c>
      <c r="B162" s="47" t="s">
        <v>334</v>
      </c>
      <c r="C162" s="47" t="s">
        <v>335</v>
      </c>
      <c r="D162" s="47" t="s">
        <v>291</v>
      </c>
      <c r="E162" s="47" t="s">
        <v>157</v>
      </c>
      <c r="F162" s="82">
        <v>234.57</v>
      </c>
      <c r="G162" s="47" t="s">
        <v>155</v>
      </c>
      <c r="H162" s="214" t="s">
        <v>156</v>
      </c>
      <c r="I162" s="214"/>
      <c r="J162" s="56" t="s">
        <v>158</v>
      </c>
      <c r="K162" s="58">
        <v>556026.79</v>
      </c>
    </row>
    <row r="163" spans="1:11" ht="12.75">
      <c r="A163" s="47" t="s">
        <v>330</v>
      </c>
      <c r="B163" s="47" t="s">
        <v>334</v>
      </c>
      <c r="C163" s="47" t="s">
        <v>335</v>
      </c>
      <c r="D163" s="47" t="s">
        <v>290</v>
      </c>
      <c r="E163" s="47" t="s">
        <v>157</v>
      </c>
      <c r="F163" s="82">
        <v>46.3</v>
      </c>
      <c r="G163" s="47" t="s">
        <v>235</v>
      </c>
      <c r="H163" s="214" t="s">
        <v>156</v>
      </c>
      <c r="I163" s="214"/>
      <c r="J163" s="56" t="s">
        <v>158</v>
      </c>
      <c r="K163" s="58">
        <v>563251.26</v>
      </c>
    </row>
    <row r="164" spans="1:11" ht="12.75">
      <c r="A164" s="47" t="s">
        <v>330</v>
      </c>
      <c r="B164" s="47" t="s">
        <v>334</v>
      </c>
      <c r="C164" s="47" t="s">
        <v>335</v>
      </c>
      <c r="D164" s="47" t="s">
        <v>288</v>
      </c>
      <c r="E164" s="47" t="s">
        <v>157</v>
      </c>
      <c r="F164" s="81">
        <v>1717.06</v>
      </c>
      <c r="G164" s="47" t="s">
        <v>235</v>
      </c>
      <c r="H164" s="214" t="s">
        <v>156</v>
      </c>
      <c r="I164" s="214"/>
      <c r="J164" s="56" t="s">
        <v>158</v>
      </c>
      <c r="K164" s="58">
        <v>566925.57</v>
      </c>
    </row>
    <row r="165" spans="1:11" ht="12.75">
      <c r="A165" s="47" t="s">
        <v>330</v>
      </c>
      <c r="B165" s="47" t="s">
        <v>334</v>
      </c>
      <c r="C165" s="47" t="s">
        <v>335</v>
      </c>
      <c r="D165" s="47" t="s">
        <v>287</v>
      </c>
      <c r="E165" s="47" t="s">
        <v>157</v>
      </c>
      <c r="F165" s="82">
        <v>673.32</v>
      </c>
      <c r="G165" s="47" t="s">
        <v>155</v>
      </c>
      <c r="H165" s="214" t="s">
        <v>156</v>
      </c>
      <c r="I165" s="214"/>
      <c r="J165" s="56" t="s">
        <v>158</v>
      </c>
      <c r="K165" s="58">
        <v>586126.11</v>
      </c>
    </row>
    <row r="166" spans="1:11" ht="12.75">
      <c r="A166" s="47" t="s">
        <v>330</v>
      </c>
      <c r="B166" s="47" t="s">
        <v>334</v>
      </c>
      <c r="C166" s="47" t="s">
        <v>335</v>
      </c>
      <c r="D166" s="47" t="s">
        <v>286</v>
      </c>
      <c r="E166" s="47" t="s">
        <v>157</v>
      </c>
      <c r="F166" s="82">
        <v>326.6</v>
      </c>
      <c r="G166" s="47" t="s">
        <v>193</v>
      </c>
      <c r="H166" s="214" t="s">
        <v>156</v>
      </c>
      <c r="I166" s="214"/>
      <c r="J166" s="56" t="s">
        <v>158</v>
      </c>
      <c r="K166" s="58">
        <v>670762.56</v>
      </c>
    </row>
    <row r="167" spans="1:11" ht="12.75">
      <c r="A167" s="47" t="s">
        <v>330</v>
      </c>
      <c r="B167" s="47" t="s">
        <v>334</v>
      </c>
      <c r="C167" s="47" t="s">
        <v>335</v>
      </c>
      <c r="D167" s="47" t="s">
        <v>285</v>
      </c>
      <c r="E167" s="47" t="s">
        <v>157</v>
      </c>
      <c r="F167" s="82">
        <v>40.98</v>
      </c>
      <c r="G167" s="47" t="s">
        <v>193</v>
      </c>
      <c r="H167" s="214" t="s">
        <v>156</v>
      </c>
      <c r="I167" s="214"/>
      <c r="J167" s="56" t="s">
        <v>158</v>
      </c>
      <c r="K167" s="58">
        <v>670900.22</v>
      </c>
    </row>
    <row r="168" spans="1:11" ht="12.75">
      <c r="A168" s="47" t="s">
        <v>330</v>
      </c>
      <c r="B168" s="47" t="s">
        <v>334</v>
      </c>
      <c r="C168" s="47" t="s">
        <v>335</v>
      </c>
      <c r="D168" s="47" t="s">
        <v>171</v>
      </c>
      <c r="E168" s="47" t="s">
        <v>157</v>
      </c>
      <c r="F168" s="82">
        <v>15.14</v>
      </c>
      <c r="G168" s="47" t="s">
        <v>193</v>
      </c>
      <c r="H168" s="214" t="s">
        <v>156</v>
      </c>
      <c r="I168" s="214"/>
      <c r="J168" s="56" t="s">
        <v>158</v>
      </c>
      <c r="K168" s="58">
        <v>672390.64</v>
      </c>
    </row>
    <row r="169" spans="1:11" ht="12.75">
      <c r="A169" s="47" t="s">
        <v>330</v>
      </c>
      <c r="B169" s="47" t="s">
        <v>334</v>
      </c>
      <c r="C169" s="47" t="s">
        <v>335</v>
      </c>
      <c r="D169" s="47" t="s">
        <v>172</v>
      </c>
      <c r="E169" s="47" t="s">
        <v>157</v>
      </c>
      <c r="F169" s="82">
        <v>351.27</v>
      </c>
      <c r="G169" s="47" t="s">
        <v>155</v>
      </c>
      <c r="H169" s="214" t="s">
        <v>156</v>
      </c>
      <c r="I169" s="214"/>
      <c r="J169" s="56" t="s">
        <v>158</v>
      </c>
      <c r="K169" s="58">
        <v>672459.59</v>
      </c>
    </row>
    <row r="170" spans="1:11" ht="12.75">
      <c r="A170" s="47" t="s">
        <v>330</v>
      </c>
      <c r="B170" s="47" t="s">
        <v>334</v>
      </c>
      <c r="C170" s="47" t="s">
        <v>335</v>
      </c>
      <c r="D170" s="47" t="s">
        <v>173</v>
      </c>
      <c r="E170" s="47" t="s">
        <v>157</v>
      </c>
      <c r="F170" s="82">
        <v>31.42</v>
      </c>
      <c r="G170" s="47" t="s">
        <v>155</v>
      </c>
      <c r="H170" s="214" t="s">
        <v>156</v>
      </c>
      <c r="I170" s="214"/>
      <c r="J170" s="56" t="s">
        <v>158</v>
      </c>
      <c r="K170" s="58">
        <v>674011.14</v>
      </c>
    </row>
    <row r="171" spans="1:11" ht="12.75">
      <c r="A171" s="47" t="s">
        <v>330</v>
      </c>
      <c r="B171" s="47" t="s">
        <v>334</v>
      </c>
      <c r="C171" s="47" t="s">
        <v>335</v>
      </c>
      <c r="D171" s="47" t="s">
        <v>190</v>
      </c>
      <c r="E171" s="47" t="s">
        <v>157</v>
      </c>
      <c r="F171" s="82">
        <v>201.42</v>
      </c>
      <c r="G171" s="47" t="s">
        <v>193</v>
      </c>
      <c r="H171" s="214" t="s">
        <v>156</v>
      </c>
      <c r="I171" s="214"/>
      <c r="J171" s="56" t="s">
        <v>158</v>
      </c>
      <c r="K171" s="58">
        <v>794898.17</v>
      </c>
    </row>
    <row r="172" spans="1:11" ht="12.75">
      <c r="A172" s="47" t="s">
        <v>330</v>
      </c>
      <c r="B172" s="47" t="s">
        <v>334</v>
      </c>
      <c r="C172" s="47" t="s">
        <v>335</v>
      </c>
      <c r="D172" s="47" t="s">
        <v>189</v>
      </c>
      <c r="E172" s="47" t="s">
        <v>157</v>
      </c>
      <c r="F172" s="82">
        <v>470.25</v>
      </c>
      <c r="G172" s="47" t="s">
        <v>193</v>
      </c>
      <c r="H172" s="214" t="s">
        <v>156</v>
      </c>
      <c r="I172" s="214"/>
      <c r="J172" s="56" t="s">
        <v>158</v>
      </c>
      <c r="K172" s="58">
        <v>794918.73</v>
      </c>
    </row>
    <row r="173" spans="1:11" ht="12.75">
      <c r="A173" s="47" t="s">
        <v>330</v>
      </c>
      <c r="B173" s="47" t="s">
        <v>334</v>
      </c>
      <c r="C173" s="47" t="s">
        <v>335</v>
      </c>
      <c r="D173" s="47" t="s">
        <v>188</v>
      </c>
      <c r="E173" s="47" t="s">
        <v>157</v>
      </c>
      <c r="F173" s="82">
        <v>143.08</v>
      </c>
      <c r="G173" s="47" t="s">
        <v>193</v>
      </c>
      <c r="H173" s="214" t="s">
        <v>156</v>
      </c>
      <c r="I173" s="214"/>
      <c r="J173" s="56" t="s">
        <v>158</v>
      </c>
      <c r="K173" s="58">
        <v>794927.37</v>
      </c>
    </row>
    <row r="174" spans="1:11" ht="12.75">
      <c r="A174" s="47" t="s">
        <v>330</v>
      </c>
      <c r="B174" s="47" t="s">
        <v>334</v>
      </c>
      <c r="C174" s="47" t="s">
        <v>335</v>
      </c>
      <c r="D174" s="47" t="s">
        <v>187</v>
      </c>
      <c r="E174" s="47" t="s">
        <v>157</v>
      </c>
      <c r="F174" s="82">
        <v>296.18</v>
      </c>
      <c r="G174" s="47" t="s">
        <v>193</v>
      </c>
      <c r="H174" s="214" t="s">
        <v>156</v>
      </c>
      <c r="I174" s="214"/>
      <c r="J174" s="56" t="s">
        <v>158</v>
      </c>
      <c r="K174" s="58">
        <v>794937.65</v>
      </c>
    </row>
    <row r="175" spans="1:11" ht="12.75">
      <c r="A175" s="47" t="s">
        <v>330</v>
      </c>
      <c r="B175" s="47" t="s">
        <v>334</v>
      </c>
      <c r="C175" s="47" t="s">
        <v>335</v>
      </c>
      <c r="D175" s="47" t="s">
        <v>186</v>
      </c>
      <c r="E175" s="47" t="s">
        <v>157</v>
      </c>
      <c r="F175" s="82">
        <v>111.1</v>
      </c>
      <c r="G175" s="47" t="s">
        <v>193</v>
      </c>
      <c r="H175" s="214" t="s">
        <v>156</v>
      </c>
      <c r="I175" s="214"/>
      <c r="J175" s="56" t="s">
        <v>158</v>
      </c>
      <c r="K175" s="58">
        <v>794947.93</v>
      </c>
    </row>
    <row r="176" spans="1:11" ht="12.75">
      <c r="A176" s="47" t="s">
        <v>330</v>
      </c>
      <c r="B176" s="47" t="s">
        <v>334</v>
      </c>
      <c r="C176" s="47" t="s">
        <v>335</v>
      </c>
      <c r="D176" s="47" t="s">
        <v>185</v>
      </c>
      <c r="E176" s="47" t="s">
        <v>157</v>
      </c>
      <c r="F176" s="82">
        <v>66.76</v>
      </c>
      <c r="G176" s="47" t="s">
        <v>193</v>
      </c>
      <c r="H176" s="214" t="s">
        <v>156</v>
      </c>
      <c r="I176" s="214"/>
      <c r="J176" s="56" t="s">
        <v>158</v>
      </c>
      <c r="K176" s="58">
        <v>794958.21</v>
      </c>
    </row>
    <row r="177" spans="1:11" ht="12.75">
      <c r="A177" s="47" t="s">
        <v>330</v>
      </c>
      <c r="B177" s="47" t="s">
        <v>334</v>
      </c>
      <c r="C177" s="47" t="s">
        <v>335</v>
      </c>
      <c r="D177" s="47" t="s">
        <v>184</v>
      </c>
      <c r="E177" s="47" t="s">
        <v>157</v>
      </c>
      <c r="F177" s="82">
        <v>351.83</v>
      </c>
      <c r="G177" s="47" t="s">
        <v>193</v>
      </c>
      <c r="H177" s="214" t="s">
        <v>156</v>
      </c>
      <c r="I177" s="214"/>
      <c r="J177" s="56" t="s">
        <v>158</v>
      </c>
      <c r="K177" s="58">
        <v>795832.01</v>
      </c>
    </row>
    <row r="178" spans="1:11" ht="12.75">
      <c r="A178" s="47" t="s">
        <v>330</v>
      </c>
      <c r="B178" s="47" t="s">
        <v>334</v>
      </c>
      <c r="C178" s="47" t="s">
        <v>335</v>
      </c>
      <c r="D178" s="47" t="s">
        <v>183</v>
      </c>
      <c r="E178" s="47" t="s">
        <v>157</v>
      </c>
      <c r="F178" s="81">
        <v>1824.23</v>
      </c>
      <c r="G178" s="47" t="s">
        <v>193</v>
      </c>
      <c r="H178" s="214" t="s">
        <v>156</v>
      </c>
      <c r="I178" s="214"/>
      <c r="J178" s="56" t="s">
        <v>158</v>
      </c>
      <c r="K178" s="58">
        <v>899370.51</v>
      </c>
    </row>
    <row r="179" spans="1:11" ht="12.75">
      <c r="A179" s="47" t="s">
        <v>330</v>
      </c>
      <c r="B179" s="47" t="s">
        <v>334</v>
      </c>
      <c r="C179" s="47" t="s">
        <v>335</v>
      </c>
      <c r="D179" s="47" t="s">
        <v>182</v>
      </c>
      <c r="E179" s="47" t="s">
        <v>157</v>
      </c>
      <c r="F179" s="82">
        <v>156.54</v>
      </c>
      <c r="G179" s="47" t="s">
        <v>193</v>
      </c>
      <c r="H179" s="214" t="s">
        <v>156</v>
      </c>
      <c r="I179" s="214"/>
      <c r="J179" s="56" t="s">
        <v>158</v>
      </c>
      <c r="K179" s="58">
        <v>899638.18</v>
      </c>
    </row>
    <row r="180" spans="1:11" ht="12.75">
      <c r="A180" s="47" t="s">
        <v>330</v>
      </c>
      <c r="B180" s="47" t="s">
        <v>334</v>
      </c>
      <c r="C180" s="47" t="s">
        <v>335</v>
      </c>
      <c r="D180" s="47" t="s">
        <v>180</v>
      </c>
      <c r="E180" s="47" t="s">
        <v>157</v>
      </c>
      <c r="F180" s="82">
        <v>153.76</v>
      </c>
      <c r="G180" s="47" t="s">
        <v>193</v>
      </c>
      <c r="H180" s="214" t="s">
        <v>156</v>
      </c>
      <c r="I180" s="214"/>
      <c r="J180" s="56" t="s">
        <v>158</v>
      </c>
      <c r="K180" s="58">
        <v>923366.99</v>
      </c>
    </row>
    <row r="181" spans="1:11" ht="12.75">
      <c r="A181" s="47" t="s">
        <v>330</v>
      </c>
      <c r="B181" s="47" t="s">
        <v>334</v>
      </c>
      <c r="C181" s="47" t="s">
        <v>335</v>
      </c>
      <c r="D181" s="47" t="s">
        <v>179</v>
      </c>
      <c r="E181" s="47" t="s">
        <v>157</v>
      </c>
      <c r="F181" s="82">
        <v>24.13</v>
      </c>
      <c r="G181" s="47" t="s">
        <v>193</v>
      </c>
      <c r="H181" s="214" t="s">
        <v>156</v>
      </c>
      <c r="I181" s="214"/>
      <c r="J181" s="56" t="s">
        <v>158</v>
      </c>
      <c r="K181" s="58">
        <v>1066448.36</v>
      </c>
    </row>
    <row r="182" spans="1:11" ht="12.75">
      <c r="A182" s="47" t="s">
        <v>330</v>
      </c>
      <c r="B182" s="47" t="s">
        <v>334</v>
      </c>
      <c r="C182" s="47" t="s">
        <v>335</v>
      </c>
      <c r="D182" s="47" t="s">
        <v>178</v>
      </c>
      <c r="E182" s="47" t="s">
        <v>157</v>
      </c>
      <c r="F182" s="82">
        <v>290.68</v>
      </c>
      <c r="G182" s="47" t="s">
        <v>193</v>
      </c>
      <c r="H182" s="214" t="s">
        <v>156</v>
      </c>
      <c r="I182" s="214"/>
      <c r="J182" s="56" t="s">
        <v>158</v>
      </c>
      <c r="K182" s="58">
        <v>1067459.48</v>
      </c>
    </row>
    <row r="183" spans="1:11" ht="12.75">
      <c r="A183" s="47" t="s">
        <v>330</v>
      </c>
      <c r="B183" s="47" t="s">
        <v>334</v>
      </c>
      <c r="C183" s="47" t="s">
        <v>335</v>
      </c>
      <c r="D183" s="47" t="s">
        <v>177</v>
      </c>
      <c r="E183" s="47" t="s">
        <v>157</v>
      </c>
      <c r="F183" s="82">
        <v>122.3</v>
      </c>
      <c r="G183" s="47" t="s">
        <v>193</v>
      </c>
      <c r="H183" s="214" t="s">
        <v>156</v>
      </c>
      <c r="I183" s="214"/>
      <c r="J183" s="56" t="s">
        <v>158</v>
      </c>
      <c r="K183" s="58">
        <v>1070666.59</v>
      </c>
    </row>
    <row r="184" spans="1:11" ht="12.75">
      <c r="A184" s="47" t="s">
        <v>330</v>
      </c>
      <c r="B184" s="47" t="s">
        <v>334</v>
      </c>
      <c r="C184" s="47" t="s">
        <v>335</v>
      </c>
      <c r="D184" s="47" t="s">
        <v>176</v>
      </c>
      <c r="E184" s="47" t="s">
        <v>157</v>
      </c>
      <c r="F184" s="82">
        <v>133.54</v>
      </c>
      <c r="G184" s="47" t="s">
        <v>193</v>
      </c>
      <c r="H184" s="214" t="s">
        <v>156</v>
      </c>
      <c r="I184" s="214"/>
      <c r="J184" s="56" t="s">
        <v>158</v>
      </c>
      <c r="K184" s="58">
        <v>1081257.39</v>
      </c>
    </row>
    <row r="185" spans="1:11" ht="12.75">
      <c r="A185" s="47" t="s">
        <v>330</v>
      </c>
      <c r="B185" s="47" t="s">
        <v>334</v>
      </c>
      <c r="C185" s="47" t="s">
        <v>335</v>
      </c>
      <c r="D185" s="47" t="s">
        <v>175</v>
      </c>
      <c r="E185" s="47" t="s">
        <v>157</v>
      </c>
      <c r="F185" s="82">
        <v>72.38</v>
      </c>
      <c r="G185" s="47" t="s">
        <v>193</v>
      </c>
      <c r="H185" s="214" t="s">
        <v>156</v>
      </c>
      <c r="I185" s="214"/>
      <c r="J185" s="56" t="s">
        <v>158</v>
      </c>
      <c r="K185" s="58">
        <v>1081310.5</v>
      </c>
    </row>
    <row r="186" spans="1:11" ht="12.75">
      <c r="A186" s="47" t="s">
        <v>330</v>
      </c>
      <c r="B186" s="47" t="s">
        <v>334</v>
      </c>
      <c r="C186" s="47" t="s">
        <v>335</v>
      </c>
      <c r="D186" s="47" t="s">
        <v>237</v>
      </c>
      <c r="E186" s="47" t="s">
        <v>157</v>
      </c>
      <c r="F186" s="81">
        <v>1135.14</v>
      </c>
      <c r="G186" s="47" t="s">
        <v>193</v>
      </c>
      <c r="H186" s="214" t="s">
        <v>156</v>
      </c>
      <c r="I186" s="214"/>
      <c r="J186" s="56" t="s">
        <v>158</v>
      </c>
      <c r="K186" s="58">
        <v>1093365.35</v>
      </c>
    </row>
    <row r="187" spans="1:11" ht="12.75">
      <c r="A187" s="47" t="s">
        <v>330</v>
      </c>
      <c r="B187" s="47" t="s">
        <v>334</v>
      </c>
      <c r="C187" s="47" t="s">
        <v>335</v>
      </c>
      <c r="D187" s="47" t="s">
        <v>238</v>
      </c>
      <c r="E187" s="47" t="s">
        <v>157</v>
      </c>
      <c r="F187" s="82">
        <v>648.68</v>
      </c>
      <c r="G187" s="47" t="s">
        <v>193</v>
      </c>
      <c r="H187" s="214" t="s">
        <v>156</v>
      </c>
      <c r="I187" s="214"/>
      <c r="J187" s="56" t="s">
        <v>158</v>
      </c>
      <c r="K187" s="58">
        <v>1094420.63</v>
      </c>
    </row>
    <row r="188" spans="1:11" ht="12.75">
      <c r="A188" s="47" t="s">
        <v>330</v>
      </c>
      <c r="B188" s="47" t="s">
        <v>334</v>
      </c>
      <c r="C188" s="47" t="s">
        <v>335</v>
      </c>
      <c r="D188" s="47" t="s">
        <v>240</v>
      </c>
      <c r="E188" s="47" t="s">
        <v>157</v>
      </c>
      <c r="F188" s="82">
        <v>219.96</v>
      </c>
      <c r="G188" s="47" t="s">
        <v>193</v>
      </c>
      <c r="H188" s="214" t="s">
        <v>156</v>
      </c>
      <c r="I188" s="214"/>
      <c r="J188" s="56" t="s">
        <v>158</v>
      </c>
      <c r="K188" s="58">
        <v>1096002.33</v>
      </c>
    </row>
    <row r="189" spans="1:11" ht="12.75">
      <c r="A189" s="47" t="s">
        <v>330</v>
      </c>
      <c r="B189" s="47" t="s">
        <v>334</v>
      </c>
      <c r="C189" s="47" t="s">
        <v>335</v>
      </c>
      <c r="D189" s="47" t="s">
        <v>254</v>
      </c>
      <c r="E189" s="47" t="s">
        <v>157</v>
      </c>
      <c r="F189" s="81">
        <v>1135.14</v>
      </c>
      <c r="G189" s="47" t="s">
        <v>193</v>
      </c>
      <c r="H189" s="214" t="s">
        <v>156</v>
      </c>
      <c r="I189" s="214"/>
      <c r="J189" s="56" t="s">
        <v>158</v>
      </c>
      <c r="K189" s="58">
        <v>1098510.09</v>
      </c>
    </row>
    <row r="190" spans="1:11" ht="12.75">
      <c r="A190" s="47" t="s">
        <v>330</v>
      </c>
      <c r="B190" s="47" t="s">
        <v>334</v>
      </c>
      <c r="C190" s="47" t="s">
        <v>335</v>
      </c>
      <c r="D190" s="47" t="s">
        <v>253</v>
      </c>
      <c r="E190" s="47" t="s">
        <v>157</v>
      </c>
      <c r="F190" s="81">
        <v>2108.21</v>
      </c>
      <c r="G190" s="47" t="s">
        <v>193</v>
      </c>
      <c r="H190" s="214" t="s">
        <v>156</v>
      </c>
      <c r="I190" s="214"/>
      <c r="J190" s="56" t="s">
        <v>158</v>
      </c>
      <c r="K190" s="58">
        <v>1108338.33</v>
      </c>
    </row>
    <row r="191" spans="1:11" ht="12.75">
      <c r="A191" s="47" t="s">
        <v>330</v>
      </c>
      <c r="B191" s="47" t="s">
        <v>334</v>
      </c>
      <c r="C191" s="47" t="s">
        <v>335</v>
      </c>
      <c r="D191" s="47" t="s">
        <v>250</v>
      </c>
      <c r="E191" s="47" t="s">
        <v>157</v>
      </c>
      <c r="F191" s="82">
        <v>33.66</v>
      </c>
      <c r="G191" s="47" t="s">
        <v>193</v>
      </c>
      <c r="H191" s="214" t="s">
        <v>156</v>
      </c>
      <c r="I191" s="214"/>
      <c r="J191" s="56" t="s">
        <v>158</v>
      </c>
      <c r="K191" s="58">
        <v>1112951.48</v>
      </c>
    </row>
    <row r="192" spans="1:11" ht="12.75">
      <c r="A192" s="47" t="s">
        <v>330</v>
      </c>
      <c r="B192" s="47" t="s">
        <v>334</v>
      </c>
      <c r="C192" s="47" t="s">
        <v>335</v>
      </c>
      <c r="D192" s="47" t="s">
        <v>249</v>
      </c>
      <c r="E192" s="47" t="s">
        <v>157</v>
      </c>
      <c r="F192" s="81">
        <v>1345.64</v>
      </c>
      <c r="G192" s="47" t="s">
        <v>193</v>
      </c>
      <c r="H192" s="214" t="s">
        <v>156</v>
      </c>
      <c r="I192" s="214"/>
      <c r="J192" s="56" t="s">
        <v>158</v>
      </c>
      <c r="K192" s="58">
        <v>1117480.01</v>
      </c>
    </row>
    <row r="193" spans="1:11" ht="12.75">
      <c r="A193" s="47" t="s">
        <v>330</v>
      </c>
      <c r="B193" s="47" t="s">
        <v>334</v>
      </c>
      <c r="C193" s="47" t="s">
        <v>335</v>
      </c>
      <c r="D193" s="47" t="s">
        <v>248</v>
      </c>
      <c r="E193" s="47" t="s">
        <v>157</v>
      </c>
      <c r="F193" s="82">
        <v>760.9</v>
      </c>
      <c r="G193" s="47" t="s">
        <v>193</v>
      </c>
      <c r="H193" s="214" t="s">
        <v>156</v>
      </c>
      <c r="I193" s="214"/>
      <c r="J193" s="56" t="s">
        <v>158</v>
      </c>
      <c r="K193" s="58">
        <v>1382891.42</v>
      </c>
    </row>
    <row r="194" spans="1:11" ht="12.75">
      <c r="A194" s="47" t="s">
        <v>330</v>
      </c>
      <c r="B194" s="47" t="s">
        <v>334</v>
      </c>
      <c r="C194" s="47" t="s">
        <v>335</v>
      </c>
      <c r="D194" s="47" t="s">
        <v>247</v>
      </c>
      <c r="E194" s="47" t="s">
        <v>157</v>
      </c>
      <c r="F194" s="82">
        <v>61.15</v>
      </c>
      <c r="G194" s="47" t="s">
        <v>193</v>
      </c>
      <c r="H194" s="214" t="s">
        <v>156</v>
      </c>
      <c r="I194" s="214"/>
      <c r="J194" s="56" t="s">
        <v>158</v>
      </c>
      <c r="K194" s="58">
        <v>1393767.13</v>
      </c>
    </row>
    <row r="195" spans="1:11" ht="12.75">
      <c r="A195" s="47" t="s">
        <v>330</v>
      </c>
      <c r="B195" s="47" t="s">
        <v>334</v>
      </c>
      <c r="C195" s="47" t="s">
        <v>335</v>
      </c>
      <c r="D195" s="47" t="s">
        <v>246</v>
      </c>
      <c r="E195" s="47" t="s">
        <v>157</v>
      </c>
      <c r="F195" s="81">
        <v>1072.91</v>
      </c>
      <c r="G195" s="47" t="s">
        <v>193</v>
      </c>
      <c r="H195" s="214" t="s">
        <v>156</v>
      </c>
      <c r="I195" s="214"/>
      <c r="J195" s="56" t="s">
        <v>158</v>
      </c>
      <c r="K195" s="58">
        <v>1690918.05</v>
      </c>
    </row>
    <row r="196" spans="1:11" ht="12.75">
      <c r="A196" s="47" t="s">
        <v>330</v>
      </c>
      <c r="B196" s="47" t="s">
        <v>334</v>
      </c>
      <c r="C196" s="47" t="s">
        <v>335</v>
      </c>
      <c r="D196" s="47" t="s">
        <v>245</v>
      </c>
      <c r="E196" s="47" t="s">
        <v>157</v>
      </c>
      <c r="F196" s="81">
        <v>1004.4</v>
      </c>
      <c r="G196" s="47" t="s">
        <v>193</v>
      </c>
      <c r="H196" s="214" t="s">
        <v>156</v>
      </c>
      <c r="I196" s="214"/>
      <c r="J196" s="56" t="s">
        <v>158</v>
      </c>
      <c r="K196" s="58">
        <v>1797095.05</v>
      </c>
    </row>
    <row r="197" spans="1:11" ht="12.75">
      <c r="A197" s="47" t="s">
        <v>330</v>
      </c>
      <c r="B197" s="47" t="s">
        <v>334</v>
      </c>
      <c r="C197" s="47" t="s">
        <v>336</v>
      </c>
      <c r="D197" s="47" t="s">
        <v>239</v>
      </c>
      <c r="E197" s="47" t="s">
        <v>157</v>
      </c>
      <c r="F197" s="81">
        <v>3305.08</v>
      </c>
      <c r="G197" s="47" t="s">
        <v>193</v>
      </c>
      <c r="H197" s="214" t="s">
        <v>156</v>
      </c>
      <c r="I197" s="214"/>
      <c r="J197" s="56" t="s">
        <v>158</v>
      </c>
      <c r="K197" s="58">
        <v>1831598.97</v>
      </c>
    </row>
    <row r="198" spans="1:11" ht="12.75">
      <c r="A198" s="47" t="s">
        <v>330</v>
      </c>
      <c r="B198" s="47" t="s">
        <v>334</v>
      </c>
      <c r="C198" s="47" t="s">
        <v>337</v>
      </c>
      <c r="D198" s="47" t="s">
        <v>267</v>
      </c>
      <c r="E198" s="47" t="s">
        <v>157</v>
      </c>
      <c r="F198" s="82">
        <v>10.64</v>
      </c>
      <c r="G198" s="47" t="s">
        <v>193</v>
      </c>
      <c r="H198" s="214" t="s">
        <v>156</v>
      </c>
      <c r="I198" s="214"/>
      <c r="J198" s="56" t="s">
        <v>158</v>
      </c>
      <c r="K198" s="58">
        <v>2034524.47</v>
      </c>
    </row>
    <row r="199" spans="1:11" ht="12.75">
      <c r="A199" s="47" t="s">
        <v>330</v>
      </c>
      <c r="B199" s="47" t="s">
        <v>334</v>
      </c>
      <c r="C199" s="47" t="s">
        <v>337</v>
      </c>
      <c r="D199" s="47" t="s">
        <v>266</v>
      </c>
      <c r="E199" s="47" t="s">
        <v>157</v>
      </c>
      <c r="F199" s="81">
        <v>3535.16</v>
      </c>
      <c r="G199" s="47" t="s">
        <v>193</v>
      </c>
      <c r="H199" s="214" t="s">
        <v>156</v>
      </c>
      <c r="I199" s="214"/>
      <c r="J199" s="56" t="s">
        <v>158</v>
      </c>
      <c r="K199" s="58">
        <v>2034535.21</v>
      </c>
    </row>
    <row r="200" spans="1:11" ht="12.75">
      <c r="A200" s="47" t="s">
        <v>330</v>
      </c>
      <c r="B200" s="47" t="s">
        <v>334</v>
      </c>
      <c r="C200" s="47" t="s">
        <v>337</v>
      </c>
      <c r="D200" s="47" t="s">
        <v>227</v>
      </c>
      <c r="E200" s="47" t="s">
        <v>157</v>
      </c>
      <c r="F200" s="82">
        <v>279.44</v>
      </c>
      <c r="G200" s="47" t="s">
        <v>193</v>
      </c>
      <c r="H200" s="214" t="s">
        <v>156</v>
      </c>
      <c r="I200" s="214"/>
      <c r="J200" s="56" t="s">
        <v>158</v>
      </c>
      <c r="K200" s="58">
        <v>2035660.29</v>
      </c>
    </row>
    <row r="201" spans="1:11" ht="12.75">
      <c r="A201" s="47" t="s">
        <v>330</v>
      </c>
      <c r="B201" s="47" t="s">
        <v>334</v>
      </c>
      <c r="C201" s="47" t="s">
        <v>337</v>
      </c>
      <c r="D201" s="47" t="s">
        <v>229</v>
      </c>
      <c r="E201" s="47" t="s">
        <v>157</v>
      </c>
      <c r="F201" s="82">
        <v>139.92</v>
      </c>
      <c r="G201" s="47" t="s">
        <v>193</v>
      </c>
      <c r="H201" s="214" t="s">
        <v>156</v>
      </c>
      <c r="I201" s="214"/>
      <c r="J201" s="56" t="s">
        <v>158</v>
      </c>
      <c r="K201" s="58">
        <v>2035673.08</v>
      </c>
    </row>
    <row r="202" spans="1:11" ht="12.75">
      <c r="A202" s="47" t="s">
        <v>330</v>
      </c>
      <c r="B202" s="47" t="s">
        <v>334</v>
      </c>
      <c r="C202" s="47" t="s">
        <v>329</v>
      </c>
      <c r="D202" s="47" t="s">
        <v>181</v>
      </c>
      <c r="E202" s="47" t="s">
        <v>157</v>
      </c>
      <c r="F202" s="82">
        <v>257.03</v>
      </c>
      <c r="G202" s="47" t="s">
        <v>193</v>
      </c>
      <c r="H202" s="214" t="s">
        <v>156</v>
      </c>
      <c r="I202" s="214"/>
      <c r="J202" s="56" t="s">
        <v>158</v>
      </c>
      <c r="K202" s="58">
        <v>2035685.87</v>
      </c>
    </row>
    <row r="203" spans="1:11" ht="12.75">
      <c r="A203" s="47" t="s">
        <v>330</v>
      </c>
      <c r="B203" s="47" t="s">
        <v>334</v>
      </c>
      <c r="C203" s="47" t="s">
        <v>335</v>
      </c>
      <c r="D203" s="47" t="s">
        <v>283</v>
      </c>
      <c r="E203" s="47" t="s">
        <v>157</v>
      </c>
      <c r="F203" s="82">
        <v>218.83</v>
      </c>
      <c r="G203" s="47" t="s">
        <v>193</v>
      </c>
      <c r="H203" s="214" t="s">
        <v>156</v>
      </c>
      <c r="I203" s="214"/>
      <c r="J203" s="56" t="s">
        <v>158</v>
      </c>
      <c r="K203" s="58">
        <v>2035698.64</v>
      </c>
    </row>
    <row r="204" spans="1:11" ht="12.75">
      <c r="A204" s="47" t="s">
        <v>330</v>
      </c>
      <c r="B204" s="47" t="s">
        <v>334</v>
      </c>
      <c r="C204" s="47" t="s">
        <v>335</v>
      </c>
      <c r="D204" s="47" t="s">
        <v>282</v>
      </c>
      <c r="E204" s="47" t="s">
        <v>157</v>
      </c>
      <c r="F204" s="82">
        <v>218.83</v>
      </c>
      <c r="G204" s="47" t="s">
        <v>193</v>
      </c>
      <c r="H204" s="214" t="s">
        <v>156</v>
      </c>
      <c r="I204" s="214"/>
      <c r="J204" s="56" t="s">
        <v>158</v>
      </c>
      <c r="K204" s="58">
        <v>2036422.64</v>
      </c>
    </row>
    <row r="205" spans="1:11" ht="12.75">
      <c r="A205" s="47" t="s">
        <v>330</v>
      </c>
      <c r="B205" s="47" t="s">
        <v>334</v>
      </c>
      <c r="C205" s="47" t="s">
        <v>335</v>
      </c>
      <c r="D205" s="47" t="s">
        <v>281</v>
      </c>
      <c r="E205" s="47" t="s">
        <v>157</v>
      </c>
      <c r="F205" s="82">
        <v>668.28</v>
      </c>
      <c r="G205" s="47" t="s">
        <v>193</v>
      </c>
      <c r="H205" s="214" t="s">
        <v>156</v>
      </c>
      <c r="I205" s="214"/>
      <c r="J205" s="56" t="s">
        <v>158</v>
      </c>
      <c r="K205" s="58">
        <v>2044741.35</v>
      </c>
    </row>
    <row r="206" spans="1:11" ht="12.75">
      <c r="A206" s="47" t="s">
        <v>330</v>
      </c>
      <c r="B206" s="47" t="s">
        <v>334</v>
      </c>
      <c r="C206" s="47" t="s">
        <v>335</v>
      </c>
      <c r="D206" s="47" t="s">
        <v>280</v>
      </c>
      <c r="E206" s="47" t="s">
        <v>157</v>
      </c>
      <c r="F206" s="82">
        <v>267.69</v>
      </c>
      <c r="G206" s="47" t="s">
        <v>193</v>
      </c>
      <c r="H206" s="214" t="s">
        <v>156</v>
      </c>
      <c r="I206" s="214"/>
      <c r="J206" s="56" t="s">
        <v>158</v>
      </c>
      <c r="K206" s="58">
        <v>2037067.97</v>
      </c>
    </row>
    <row r="207" spans="1:11" ht="12.75">
      <c r="A207" s="47" t="s">
        <v>330</v>
      </c>
      <c r="B207" s="47" t="s">
        <v>334</v>
      </c>
      <c r="C207" s="47" t="s">
        <v>335</v>
      </c>
      <c r="D207" s="47" t="s">
        <v>279</v>
      </c>
      <c r="E207" s="47" t="s">
        <v>157</v>
      </c>
      <c r="F207" s="82">
        <v>62.28</v>
      </c>
      <c r="G207" s="47" t="s">
        <v>193</v>
      </c>
      <c r="H207" s="214" t="s">
        <v>156</v>
      </c>
      <c r="I207" s="214"/>
      <c r="J207" s="56" t="s">
        <v>158</v>
      </c>
      <c r="K207" s="58">
        <v>2054106.42</v>
      </c>
    </row>
    <row r="208" spans="1:11" ht="12.75">
      <c r="A208" s="47" t="s">
        <v>330</v>
      </c>
      <c r="B208" s="47" t="s">
        <v>334</v>
      </c>
      <c r="C208" s="47" t="s">
        <v>335</v>
      </c>
      <c r="D208" s="47" t="s">
        <v>278</v>
      </c>
      <c r="E208" s="47" t="s">
        <v>157</v>
      </c>
      <c r="F208" s="82">
        <v>42.12</v>
      </c>
      <c r="G208" s="47" t="s">
        <v>193</v>
      </c>
      <c r="H208" s="214" t="s">
        <v>156</v>
      </c>
      <c r="I208" s="214"/>
      <c r="J208" s="56" t="s">
        <v>158</v>
      </c>
      <c r="K208" s="58">
        <v>2054628.57</v>
      </c>
    </row>
    <row r="209" spans="1:11" ht="12.75">
      <c r="A209" s="47" t="s">
        <v>330</v>
      </c>
      <c r="B209" s="47" t="s">
        <v>334</v>
      </c>
      <c r="C209" s="47" t="s">
        <v>335</v>
      </c>
      <c r="D209" s="47" t="s">
        <v>277</v>
      </c>
      <c r="E209" s="47" t="s">
        <v>157</v>
      </c>
      <c r="F209" s="82">
        <v>66.76</v>
      </c>
      <c r="G209" s="47" t="s">
        <v>193</v>
      </c>
      <c r="H209" s="214" t="s">
        <v>156</v>
      </c>
      <c r="I209" s="214"/>
      <c r="J209" s="56" t="s">
        <v>158</v>
      </c>
      <c r="K209" s="58">
        <v>2054777.53</v>
      </c>
    </row>
    <row r="210" spans="1:11" ht="12.75">
      <c r="A210" s="47" t="s">
        <v>330</v>
      </c>
      <c r="B210" s="47" t="s">
        <v>334</v>
      </c>
      <c r="C210" s="47" t="s">
        <v>335</v>
      </c>
      <c r="D210" s="47" t="s">
        <v>276</v>
      </c>
      <c r="E210" s="47" t="s">
        <v>157</v>
      </c>
      <c r="F210" s="82">
        <v>109.43</v>
      </c>
      <c r="G210" s="47" t="s">
        <v>193</v>
      </c>
      <c r="H210" s="214" t="s">
        <v>156</v>
      </c>
      <c r="I210" s="214"/>
      <c r="J210" s="56" t="s">
        <v>158</v>
      </c>
      <c r="K210" s="58">
        <v>2055951.5</v>
      </c>
    </row>
    <row r="211" spans="1:11" ht="12.75">
      <c r="A211" s="47" t="s">
        <v>330</v>
      </c>
      <c r="B211" s="47" t="s">
        <v>334</v>
      </c>
      <c r="C211" s="47" t="s">
        <v>335</v>
      </c>
      <c r="D211" s="47" t="s">
        <v>275</v>
      </c>
      <c r="E211" s="47" t="s">
        <v>157</v>
      </c>
      <c r="F211" s="82">
        <v>574.6</v>
      </c>
      <c r="G211" s="47" t="s">
        <v>193</v>
      </c>
      <c r="H211" s="214" t="s">
        <v>156</v>
      </c>
      <c r="I211" s="214"/>
      <c r="J211" s="56" t="s">
        <v>158</v>
      </c>
      <c r="K211" s="58">
        <v>2059202.44</v>
      </c>
    </row>
    <row r="212" spans="1:11" ht="12.75">
      <c r="A212" s="47" t="s">
        <v>330</v>
      </c>
      <c r="B212" s="47" t="s">
        <v>334</v>
      </c>
      <c r="C212" s="47" t="s">
        <v>335</v>
      </c>
      <c r="D212" s="47" t="s">
        <v>225</v>
      </c>
      <c r="E212" s="47" t="s">
        <v>157</v>
      </c>
      <c r="F212" s="82">
        <v>669.95</v>
      </c>
      <c r="G212" s="47" t="s">
        <v>193</v>
      </c>
      <c r="H212" s="214" t="s">
        <v>156</v>
      </c>
      <c r="I212" s="214"/>
      <c r="J212" s="56" t="s">
        <v>158</v>
      </c>
      <c r="K212" s="58">
        <v>2057959.96</v>
      </c>
    </row>
    <row r="213" spans="1:11" ht="12.75">
      <c r="A213" s="47" t="s">
        <v>330</v>
      </c>
      <c r="B213" s="47" t="s">
        <v>334</v>
      </c>
      <c r="C213" s="47" t="s">
        <v>335</v>
      </c>
      <c r="D213" s="47" t="s">
        <v>226</v>
      </c>
      <c r="E213" s="47" t="s">
        <v>157</v>
      </c>
      <c r="F213" s="82">
        <v>669.95</v>
      </c>
      <c r="G213" s="47" t="s">
        <v>155</v>
      </c>
      <c r="H213" s="214" t="s">
        <v>156</v>
      </c>
      <c r="I213" s="214"/>
      <c r="J213" s="56" t="s">
        <v>158</v>
      </c>
      <c r="K213" s="58">
        <v>18000</v>
      </c>
    </row>
    <row r="214" spans="1:11" ht="12.75">
      <c r="A214" s="47" t="s">
        <v>330</v>
      </c>
      <c r="B214" s="47" t="s">
        <v>334</v>
      </c>
      <c r="C214" s="47" t="s">
        <v>335</v>
      </c>
      <c r="D214" s="47" t="s">
        <v>227</v>
      </c>
      <c r="E214" s="47" t="s">
        <v>157</v>
      </c>
      <c r="F214" s="82">
        <v>279.44</v>
      </c>
      <c r="G214" s="47" t="s">
        <v>193</v>
      </c>
      <c r="H214" s="214" t="s">
        <v>156</v>
      </c>
      <c r="I214" s="214"/>
      <c r="J214" s="56" t="s">
        <v>158</v>
      </c>
      <c r="K214" s="58">
        <v>102671.47</v>
      </c>
    </row>
    <row r="215" spans="1:11" ht="12.75">
      <c r="A215" s="47" t="s">
        <v>330</v>
      </c>
      <c r="B215" s="47" t="s">
        <v>334</v>
      </c>
      <c r="C215" s="47" t="s">
        <v>335</v>
      </c>
      <c r="D215" s="47" t="s">
        <v>228</v>
      </c>
      <c r="E215" s="47" t="s">
        <v>157</v>
      </c>
      <c r="F215" s="82">
        <v>868.66</v>
      </c>
      <c r="G215" s="47" t="s">
        <v>193</v>
      </c>
      <c r="H215" s="214" t="s">
        <v>156</v>
      </c>
      <c r="I215" s="214"/>
      <c r="J215" s="56" t="s">
        <v>158</v>
      </c>
      <c r="K215" s="58">
        <v>103249.94</v>
      </c>
    </row>
    <row r="216" spans="1:11" ht="12.75">
      <c r="A216" s="47" t="s">
        <v>330</v>
      </c>
      <c r="B216" s="47" t="s">
        <v>334</v>
      </c>
      <c r="C216" s="47" t="s">
        <v>335</v>
      </c>
      <c r="D216" s="47" t="s">
        <v>229</v>
      </c>
      <c r="E216" s="47" t="s">
        <v>157</v>
      </c>
      <c r="F216" s="82">
        <v>174.89</v>
      </c>
      <c r="G216" s="47" t="s">
        <v>193</v>
      </c>
      <c r="H216" s="214" t="s">
        <v>156</v>
      </c>
      <c r="I216" s="214"/>
      <c r="J216" s="56" t="s">
        <v>158</v>
      </c>
      <c r="K216" s="58">
        <v>104051.29</v>
      </c>
    </row>
    <row r="217" spans="1:11" ht="12.75">
      <c r="A217" s="47" t="s">
        <v>330</v>
      </c>
      <c r="B217" s="47" t="s">
        <v>334</v>
      </c>
      <c r="C217" s="47" t="s">
        <v>335</v>
      </c>
      <c r="D217" s="47" t="s">
        <v>230</v>
      </c>
      <c r="E217" s="47" t="s">
        <v>157</v>
      </c>
      <c r="F217" s="82">
        <v>729.51</v>
      </c>
      <c r="G217" s="47" t="s">
        <v>155</v>
      </c>
      <c r="H217" s="214" t="s">
        <v>156</v>
      </c>
      <c r="I217" s="214"/>
      <c r="J217" s="56" t="s">
        <v>158</v>
      </c>
      <c r="K217" s="58">
        <v>104470.95</v>
      </c>
    </row>
    <row r="218" spans="1:11" ht="12.75">
      <c r="A218" s="47" t="s">
        <v>330</v>
      </c>
      <c r="B218" s="47" t="s">
        <v>334</v>
      </c>
      <c r="C218" s="47" t="s">
        <v>335</v>
      </c>
      <c r="D218" s="47" t="s">
        <v>231</v>
      </c>
      <c r="E218" s="47" t="s">
        <v>157</v>
      </c>
      <c r="F218" s="82">
        <v>336.71</v>
      </c>
      <c r="G218" s="47" t="s">
        <v>155</v>
      </c>
      <c r="H218" s="214" t="s">
        <v>156</v>
      </c>
      <c r="I218" s="214"/>
      <c r="J218" s="56" t="s">
        <v>158</v>
      </c>
      <c r="K218" s="58">
        <v>105067.53</v>
      </c>
    </row>
    <row r="219" spans="1:11" ht="12.75">
      <c r="A219" s="47" t="s">
        <v>330</v>
      </c>
      <c r="B219" s="47" t="s">
        <v>334</v>
      </c>
      <c r="C219" s="47" t="s">
        <v>335</v>
      </c>
      <c r="D219" s="47" t="s">
        <v>234</v>
      </c>
      <c r="E219" s="47" t="s">
        <v>157</v>
      </c>
      <c r="F219" s="82">
        <v>113.92</v>
      </c>
      <c r="G219" s="47" t="s">
        <v>155</v>
      </c>
      <c r="H219" s="214" t="s">
        <v>156</v>
      </c>
      <c r="I219" s="214"/>
      <c r="J219" s="56" t="s">
        <v>158</v>
      </c>
      <c r="K219" s="58">
        <v>105431.24</v>
      </c>
    </row>
    <row r="220" spans="1:11" ht="12.75">
      <c r="A220" s="47" t="s">
        <v>330</v>
      </c>
      <c r="B220" s="47" t="s">
        <v>334</v>
      </c>
      <c r="C220" s="47" t="s">
        <v>335</v>
      </c>
      <c r="D220" s="47" t="s">
        <v>236</v>
      </c>
      <c r="E220" s="47" t="s">
        <v>157</v>
      </c>
      <c r="F220" s="82">
        <v>109.99</v>
      </c>
      <c r="G220" s="47" t="s">
        <v>155</v>
      </c>
      <c r="H220" s="214" t="s">
        <v>156</v>
      </c>
      <c r="I220" s="214"/>
      <c r="J220" s="56" t="s">
        <v>158</v>
      </c>
      <c r="K220" s="58">
        <v>105709.65</v>
      </c>
    </row>
    <row r="221" spans="1:11" ht="12.75">
      <c r="A221" s="47" t="s">
        <v>330</v>
      </c>
      <c r="B221" s="47" t="s">
        <v>338</v>
      </c>
      <c r="C221" s="47" t="s">
        <v>329</v>
      </c>
      <c r="D221" s="47" t="s">
        <v>169</v>
      </c>
      <c r="E221" s="47" t="s">
        <v>157</v>
      </c>
      <c r="F221" s="79">
        <v>2472.79</v>
      </c>
      <c r="G221" s="47" t="s">
        <v>155</v>
      </c>
      <c r="H221" s="214" t="s">
        <v>156</v>
      </c>
      <c r="I221" s="214"/>
      <c r="J221" s="56" t="s">
        <v>158</v>
      </c>
      <c r="K221" s="58">
        <v>105793.58</v>
      </c>
    </row>
    <row r="222" spans="1:11" ht="12.75">
      <c r="A222" s="47" t="s">
        <v>330</v>
      </c>
      <c r="B222" s="47" t="s">
        <v>338</v>
      </c>
      <c r="C222" s="47" t="s">
        <v>329</v>
      </c>
      <c r="D222" s="47" t="s">
        <v>168</v>
      </c>
      <c r="E222" s="47" t="s">
        <v>157</v>
      </c>
      <c r="F222" s="79">
        <v>1697.01</v>
      </c>
      <c r="G222" s="47" t="s">
        <v>155</v>
      </c>
      <c r="H222" s="214" t="s">
        <v>156</v>
      </c>
      <c r="I222" s="214"/>
      <c r="J222" s="56" t="s">
        <v>158</v>
      </c>
      <c r="K222" s="58">
        <v>110967.07</v>
      </c>
    </row>
    <row r="223" spans="1:11" ht="12.75">
      <c r="A223" s="47" t="s">
        <v>330</v>
      </c>
      <c r="B223" s="47" t="s">
        <v>338</v>
      </c>
      <c r="C223" s="47" t="s">
        <v>335</v>
      </c>
      <c r="D223" s="47" t="s">
        <v>170</v>
      </c>
      <c r="E223" s="47" t="s">
        <v>157</v>
      </c>
      <c r="F223" s="81">
        <v>6080.21</v>
      </c>
      <c r="G223" s="47" t="s">
        <v>155</v>
      </c>
      <c r="H223" s="214" t="s">
        <v>156</v>
      </c>
      <c r="I223" s="214"/>
      <c r="J223" s="56" t="s">
        <v>158</v>
      </c>
      <c r="K223" s="58">
        <v>112119.83</v>
      </c>
    </row>
    <row r="224" spans="1:11" ht="12.75">
      <c r="A224" s="47" t="s">
        <v>1008</v>
      </c>
      <c r="B224" s="47" t="s">
        <v>1009</v>
      </c>
      <c r="C224" s="47" t="s">
        <v>335</v>
      </c>
      <c r="D224" s="47" t="s">
        <v>167</v>
      </c>
      <c r="E224" s="47" t="s">
        <v>157</v>
      </c>
      <c r="F224" s="85">
        <v>2975.21</v>
      </c>
      <c r="G224" s="47" t="s">
        <v>155</v>
      </c>
      <c r="H224" s="214" t="s">
        <v>156</v>
      </c>
      <c r="I224" s="214"/>
      <c r="J224" s="56" t="s">
        <v>158</v>
      </c>
      <c r="K224" s="58">
        <v>112446.76</v>
      </c>
    </row>
    <row r="225" spans="1:11" ht="12.75">
      <c r="A225" s="47" t="s">
        <v>1008</v>
      </c>
      <c r="B225" s="47" t="s">
        <v>1009</v>
      </c>
      <c r="C225" s="47" t="s">
        <v>335</v>
      </c>
      <c r="D225" s="47" t="s">
        <v>166</v>
      </c>
      <c r="E225" s="47" t="s">
        <v>157</v>
      </c>
      <c r="F225" s="85">
        <v>8417.37</v>
      </c>
      <c r="G225" s="47" t="s">
        <v>193</v>
      </c>
      <c r="H225" s="214" t="s">
        <v>156</v>
      </c>
      <c r="I225" s="214"/>
      <c r="J225" s="56" t="s">
        <v>158</v>
      </c>
      <c r="K225" s="58">
        <v>116213.76</v>
      </c>
    </row>
    <row r="226" spans="1:11" ht="12.75">
      <c r="A226" s="47" t="s">
        <v>339</v>
      </c>
      <c r="B226" s="47" t="s">
        <v>340</v>
      </c>
      <c r="C226" s="47" t="s">
        <v>341</v>
      </c>
      <c r="D226" s="47" t="s">
        <v>257</v>
      </c>
      <c r="E226" s="47" t="s">
        <v>157</v>
      </c>
      <c r="F226" s="81">
        <v>6804.09</v>
      </c>
      <c r="G226" s="47" t="s">
        <v>155</v>
      </c>
      <c r="H226" s="214" t="s">
        <v>156</v>
      </c>
      <c r="I226" s="214"/>
      <c r="J226" s="56" t="s">
        <v>158</v>
      </c>
      <c r="K226" s="58">
        <v>133820.2</v>
      </c>
    </row>
    <row r="227" spans="1:11" ht="12.75">
      <c r="A227" s="47" t="s">
        <v>339</v>
      </c>
      <c r="B227" s="47" t="s">
        <v>342</v>
      </c>
      <c r="C227" s="47" t="s">
        <v>316</v>
      </c>
      <c r="D227" s="47" t="s">
        <v>264</v>
      </c>
      <c r="E227" s="47" t="s">
        <v>157</v>
      </c>
      <c r="F227" s="81">
        <v>4169.77</v>
      </c>
      <c r="G227" s="47" t="s">
        <v>155</v>
      </c>
      <c r="H227" s="214" t="s">
        <v>156</v>
      </c>
      <c r="I227" s="214"/>
      <c r="J227" s="56" t="s">
        <v>158</v>
      </c>
      <c r="K227" s="58">
        <v>149820.66</v>
      </c>
    </row>
    <row r="228" spans="1:11" ht="12.75">
      <c r="A228" s="47" t="s">
        <v>339</v>
      </c>
      <c r="B228" s="47" t="s">
        <v>342</v>
      </c>
      <c r="C228" s="47" t="s">
        <v>316</v>
      </c>
      <c r="D228" s="47" t="s">
        <v>265</v>
      </c>
      <c r="E228" s="47" t="s">
        <v>157</v>
      </c>
      <c r="F228" s="81">
        <v>4542.17</v>
      </c>
      <c r="G228" s="47" t="s">
        <v>155</v>
      </c>
      <c r="H228" s="214" t="s">
        <v>156</v>
      </c>
      <c r="I228" s="214"/>
      <c r="J228" s="56" t="s">
        <v>158</v>
      </c>
      <c r="K228" s="58">
        <v>152709.2</v>
      </c>
    </row>
    <row r="229" spans="1:11" ht="12.75">
      <c r="A229" s="47" t="s">
        <v>339</v>
      </c>
      <c r="B229" s="47" t="s">
        <v>343</v>
      </c>
      <c r="C229" s="47" t="s">
        <v>327</v>
      </c>
      <c r="D229" s="47" t="s">
        <v>298</v>
      </c>
      <c r="E229" s="47" t="s">
        <v>157</v>
      </c>
      <c r="F229" s="78">
        <v>357.89</v>
      </c>
      <c r="G229" s="47" t="s">
        <v>155</v>
      </c>
      <c r="H229" s="214" t="s">
        <v>156</v>
      </c>
      <c r="I229" s="214"/>
      <c r="J229" s="56" t="s">
        <v>158</v>
      </c>
      <c r="K229" s="58">
        <v>163077.38</v>
      </c>
    </row>
    <row r="230" spans="1:11" ht="12.75">
      <c r="A230" s="47" t="s">
        <v>339</v>
      </c>
      <c r="B230" s="47" t="s">
        <v>343</v>
      </c>
      <c r="C230" s="47" t="s">
        <v>327</v>
      </c>
      <c r="D230" s="47" t="s">
        <v>344</v>
      </c>
      <c r="E230" s="47" t="s">
        <v>157</v>
      </c>
      <c r="F230" s="78">
        <v>326.93</v>
      </c>
      <c r="G230" s="47" t="s">
        <v>155</v>
      </c>
      <c r="H230" s="214" t="s">
        <v>156</v>
      </c>
      <c r="I230" s="214"/>
      <c r="J230" s="56" t="s">
        <v>158</v>
      </c>
      <c r="K230" s="58">
        <v>163952.8</v>
      </c>
    </row>
    <row r="231" spans="1:11" ht="12.75">
      <c r="A231" s="47" t="s">
        <v>339</v>
      </c>
      <c r="B231" s="47" t="s">
        <v>345</v>
      </c>
      <c r="C231" s="47" t="s">
        <v>297</v>
      </c>
      <c r="D231" s="47" t="s">
        <v>298</v>
      </c>
      <c r="E231" s="47" t="s">
        <v>157</v>
      </c>
      <c r="F231" s="78">
        <v>477.19</v>
      </c>
      <c r="G231" s="47" t="s">
        <v>155</v>
      </c>
      <c r="H231" s="214" t="s">
        <v>156</v>
      </c>
      <c r="I231" s="214"/>
      <c r="J231" s="56" t="s">
        <v>158</v>
      </c>
      <c r="K231" s="58">
        <v>164655.68</v>
      </c>
    </row>
    <row r="232" spans="1:11" ht="12.75">
      <c r="A232" s="47" t="s">
        <v>339</v>
      </c>
      <c r="B232" s="47" t="s">
        <v>346</v>
      </c>
      <c r="C232" s="47" t="s">
        <v>347</v>
      </c>
      <c r="D232" s="47" t="s">
        <v>348</v>
      </c>
      <c r="E232" s="47" t="s">
        <v>157</v>
      </c>
      <c r="F232" s="78">
        <v>288.94</v>
      </c>
      <c r="G232" s="47" t="s">
        <v>155</v>
      </c>
      <c r="H232" s="214" t="s">
        <v>156</v>
      </c>
      <c r="I232" s="214"/>
      <c r="J232" s="56" t="s">
        <v>158</v>
      </c>
      <c r="K232" s="58">
        <v>164889.41</v>
      </c>
    </row>
    <row r="233" spans="1:11" ht="12.75">
      <c r="A233" s="47" t="s">
        <v>339</v>
      </c>
      <c r="B233" s="47" t="s">
        <v>346</v>
      </c>
      <c r="C233" s="47" t="s">
        <v>347</v>
      </c>
      <c r="D233" s="47" t="s">
        <v>349</v>
      </c>
      <c r="E233" s="47" t="s">
        <v>157</v>
      </c>
      <c r="F233" s="83">
        <v>244.27</v>
      </c>
      <c r="G233" s="47" t="s">
        <v>155</v>
      </c>
      <c r="H233" s="214" t="s">
        <v>156</v>
      </c>
      <c r="I233" s="214"/>
      <c r="J233" s="56" t="s">
        <v>158</v>
      </c>
      <c r="K233" s="58">
        <v>169797.88</v>
      </c>
    </row>
    <row r="234" spans="1:11" ht="12.75">
      <c r="A234" s="47" t="s">
        <v>339</v>
      </c>
      <c r="B234" s="47" t="s">
        <v>346</v>
      </c>
      <c r="C234" s="47" t="s">
        <v>347</v>
      </c>
      <c r="D234" s="47" t="s">
        <v>350</v>
      </c>
      <c r="E234" s="47" t="s">
        <v>157</v>
      </c>
      <c r="F234" s="83">
        <v>244.26</v>
      </c>
      <c r="G234" s="47" t="s">
        <v>155</v>
      </c>
      <c r="H234" s="214" t="s">
        <v>156</v>
      </c>
      <c r="I234" s="214"/>
      <c r="J234" s="56" t="s">
        <v>158</v>
      </c>
      <c r="K234" s="58">
        <v>175133.47</v>
      </c>
    </row>
    <row r="235" spans="1:11" ht="12.75">
      <c r="A235" s="47" t="s">
        <v>339</v>
      </c>
      <c r="B235" s="47" t="s">
        <v>351</v>
      </c>
      <c r="C235" s="47" t="s">
        <v>329</v>
      </c>
      <c r="D235" s="47" t="s">
        <v>352</v>
      </c>
      <c r="E235" s="47" t="s">
        <v>157</v>
      </c>
      <c r="F235" s="79">
        <v>1550.46</v>
      </c>
      <c r="G235" s="47" t="s">
        <v>155</v>
      </c>
      <c r="H235" s="214" t="s">
        <v>156</v>
      </c>
      <c r="I235" s="214"/>
      <c r="J235" s="56" t="s">
        <v>158</v>
      </c>
      <c r="K235" s="58">
        <v>176184.32</v>
      </c>
    </row>
    <row r="236" spans="1:11" ht="12.75">
      <c r="A236" s="47" t="s">
        <v>339</v>
      </c>
      <c r="B236" s="47" t="s">
        <v>351</v>
      </c>
      <c r="C236" s="47" t="s">
        <v>329</v>
      </c>
      <c r="D236" s="47" t="s">
        <v>353</v>
      </c>
      <c r="E236" s="47" t="s">
        <v>157</v>
      </c>
      <c r="F236" s="78">
        <v>691.54</v>
      </c>
      <c r="G236" s="47" t="s">
        <v>155</v>
      </c>
      <c r="H236" s="214" t="s">
        <v>156</v>
      </c>
      <c r="I236" s="214"/>
      <c r="J236" s="56" t="s">
        <v>158</v>
      </c>
      <c r="K236" s="58">
        <v>177608.05</v>
      </c>
    </row>
    <row r="237" spans="1:11" ht="12.75">
      <c r="A237" s="47" t="s">
        <v>514</v>
      </c>
      <c r="B237" s="47" t="s">
        <v>515</v>
      </c>
      <c r="C237" s="47" t="s">
        <v>327</v>
      </c>
      <c r="D237" s="47" t="s">
        <v>516</v>
      </c>
      <c r="E237" s="47" t="s">
        <v>157</v>
      </c>
      <c r="F237" s="78">
        <v>97</v>
      </c>
      <c r="G237" s="47" t="s">
        <v>155</v>
      </c>
      <c r="H237" s="214" t="s">
        <v>156</v>
      </c>
      <c r="I237" s="214"/>
      <c r="J237" s="56" t="s">
        <v>158</v>
      </c>
      <c r="K237" s="58">
        <v>179735.17</v>
      </c>
    </row>
    <row r="238" spans="1:11" ht="12.75">
      <c r="A238" s="47" t="s">
        <v>514</v>
      </c>
      <c r="B238" s="47" t="s">
        <v>515</v>
      </c>
      <c r="C238" s="47" t="s">
        <v>327</v>
      </c>
      <c r="D238" s="47" t="s">
        <v>517</v>
      </c>
      <c r="E238" s="47" t="s">
        <v>157</v>
      </c>
      <c r="F238" s="78">
        <v>103.5</v>
      </c>
      <c r="G238" s="47" t="s">
        <v>155</v>
      </c>
      <c r="H238" s="214" t="s">
        <v>156</v>
      </c>
      <c r="I238" s="214"/>
      <c r="J238" s="56" t="s">
        <v>158</v>
      </c>
      <c r="K238" s="58">
        <v>180523.31</v>
      </c>
    </row>
    <row r="239" spans="1:11" ht="12.75">
      <c r="A239" s="47" t="s">
        <v>514</v>
      </c>
      <c r="B239" s="47" t="s">
        <v>515</v>
      </c>
      <c r="C239" s="47" t="s">
        <v>314</v>
      </c>
      <c r="D239" s="47" t="s">
        <v>518</v>
      </c>
      <c r="E239" s="47" t="s">
        <v>157</v>
      </c>
      <c r="F239" s="83">
        <v>537</v>
      </c>
      <c r="G239" s="47" t="s">
        <v>155</v>
      </c>
      <c r="H239" s="214" t="s">
        <v>156</v>
      </c>
      <c r="I239" s="214"/>
      <c r="J239" s="56" t="s">
        <v>158</v>
      </c>
      <c r="K239" s="58">
        <v>180778.22</v>
      </c>
    </row>
    <row r="240" spans="1:11" ht="12.75">
      <c r="A240" s="47" t="s">
        <v>514</v>
      </c>
      <c r="B240" s="47" t="s">
        <v>515</v>
      </c>
      <c r="C240" s="47" t="s">
        <v>314</v>
      </c>
      <c r="D240" s="47" t="s">
        <v>519</v>
      </c>
      <c r="E240" s="47" t="s">
        <v>157</v>
      </c>
      <c r="F240" s="83">
        <v>179</v>
      </c>
      <c r="G240" s="47" t="s">
        <v>193</v>
      </c>
      <c r="H240" s="214" t="s">
        <v>156</v>
      </c>
      <c r="I240" s="214"/>
      <c r="J240" s="56" t="s">
        <v>158</v>
      </c>
      <c r="K240" s="58">
        <v>186278.22</v>
      </c>
    </row>
    <row r="241" spans="1:11" ht="12.75">
      <c r="A241" s="47" t="s">
        <v>514</v>
      </c>
      <c r="B241" s="47" t="s">
        <v>515</v>
      </c>
      <c r="C241" s="47" t="s">
        <v>314</v>
      </c>
      <c r="D241" s="47" t="s">
        <v>520</v>
      </c>
      <c r="E241" s="47" t="s">
        <v>157</v>
      </c>
      <c r="F241" s="83">
        <v>218</v>
      </c>
      <c r="G241" s="47" t="s">
        <v>155</v>
      </c>
      <c r="H241" s="214" t="s">
        <v>156</v>
      </c>
      <c r="I241" s="214"/>
      <c r="J241" s="56" t="s">
        <v>158</v>
      </c>
      <c r="K241" s="58">
        <v>187328.22</v>
      </c>
    </row>
    <row r="242" spans="1:11" ht="12.75">
      <c r="A242" s="47" t="s">
        <v>514</v>
      </c>
      <c r="B242" s="47" t="s">
        <v>521</v>
      </c>
      <c r="C242" s="47" t="s">
        <v>376</v>
      </c>
      <c r="D242" s="47" t="s">
        <v>522</v>
      </c>
      <c r="E242" s="47" t="s">
        <v>157</v>
      </c>
      <c r="F242" s="82">
        <v>30</v>
      </c>
      <c r="G242" s="47" t="s">
        <v>155</v>
      </c>
      <c r="H242" s="214" t="s">
        <v>156</v>
      </c>
      <c r="I242" s="214"/>
      <c r="J242" s="56" t="s">
        <v>158</v>
      </c>
      <c r="K242" s="58">
        <v>187425.22</v>
      </c>
    </row>
    <row r="243" spans="1:11" ht="12.75">
      <c r="A243" s="47" t="s">
        <v>514</v>
      </c>
      <c r="B243" s="47" t="s">
        <v>521</v>
      </c>
      <c r="C243" s="47" t="s">
        <v>376</v>
      </c>
      <c r="D243" s="47" t="s">
        <v>523</v>
      </c>
      <c r="E243" s="47" t="s">
        <v>157</v>
      </c>
      <c r="F243" s="82">
        <v>158</v>
      </c>
      <c r="G243" s="47" t="s">
        <v>155</v>
      </c>
      <c r="H243" s="214" t="s">
        <v>156</v>
      </c>
      <c r="I243" s="214"/>
      <c r="J243" s="56" t="s">
        <v>158</v>
      </c>
      <c r="K243" s="58">
        <v>187528.72</v>
      </c>
    </row>
    <row r="244" spans="1:11" ht="12.75">
      <c r="A244" s="47" t="s">
        <v>514</v>
      </c>
      <c r="B244" s="47" t="s">
        <v>521</v>
      </c>
      <c r="C244" s="47" t="s">
        <v>316</v>
      </c>
      <c r="D244" s="47" t="s">
        <v>246</v>
      </c>
      <c r="E244" s="47" t="s">
        <v>157</v>
      </c>
      <c r="F244" s="82">
        <v>956</v>
      </c>
      <c r="G244" s="47" t="s">
        <v>155</v>
      </c>
      <c r="H244" s="214" t="s">
        <v>156</v>
      </c>
      <c r="I244" s="214"/>
      <c r="J244" s="56" t="s">
        <v>158</v>
      </c>
      <c r="K244" s="58">
        <v>188065.72</v>
      </c>
    </row>
    <row r="245" spans="1:11" ht="12.75">
      <c r="A245" s="47" t="s">
        <v>514</v>
      </c>
      <c r="B245" s="47" t="s">
        <v>521</v>
      </c>
      <c r="C245" s="47" t="s">
        <v>316</v>
      </c>
      <c r="D245" s="47" t="s">
        <v>524</v>
      </c>
      <c r="E245" s="47" t="s">
        <v>157</v>
      </c>
      <c r="F245" s="82">
        <v>38</v>
      </c>
      <c r="G245" s="47" t="s">
        <v>155</v>
      </c>
      <c r="H245" s="214" t="s">
        <v>156</v>
      </c>
      <c r="I245" s="214"/>
      <c r="J245" s="56" t="s">
        <v>158</v>
      </c>
      <c r="K245" s="58">
        <v>188244.72</v>
      </c>
    </row>
    <row r="246" spans="1:11" ht="12.75">
      <c r="A246" s="47" t="s">
        <v>514</v>
      </c>
      <c r="B246" s="47" t="s">
        <v>521</v>
      </c>
      <c r="C246" s="47" t="s">
        <v>316</v>
      </c>
      <c r="D246" s="47" t="s">
        <v>234</v>
      </c>
      <c r="E246" s="47" t="s">
        <v>157</v>
      </c>
      <c r="F246" s="82">
        <v>87</v>
      </c>
      <c r="G246" s="47" t="s">
        <v>155</v>
      </c>
      <c r="H246" s="214" t="s">
        <v>156</v>
      </c>
      <c r="I246" s="214"/>
      <c r="J246" s="56" t="s">
        <v>158</v>
      </c>
      <c r="K246" s="58">
        <v>188462.72</v>
      </c>
    </row>
    <row r="247" spans="1:11" ht="12.75">
      <c r="A247" s="47" t="s">
        <v>514</v>
      </c>
      <c r="B247" s="47" t="s">
        <v>521</v>
      </c>
      <c r="C247" s="47" t="s">
        <v>316</v>
      </c>
      <c r="D247" s="47" t="s">
        <v>278</v>
      </c>
      <c r="E247" s="47" t="s">
        <v>157</v>
      </c>
      <c r="F247" s="82">
        <v>30</v>
      </c>
      <c r="G247" s="47" t="s">
        <v>155</v>
      </c>
      <c r="H247" s="214" t="s">
        <v>156</v>
      </c>
      <c r="I247" s="214"/>
      <c r="J247" s="56" t="s">
        <v>158</v>
      </c>
      <c r="K247" s="58">
        <v>188492.72</v>
      </c>
    </row>
    <row r="248" spans="1:11" ht="12.75">
      <c r="A248" s="47" t="s">
        <v>514</v>
      </c>
      <c r="B248" s="47" t="s">
        <v>521</v>
      </c>
      <c r="C248" s="47" t="s">
        <v>316</v>
      </c>
      <c r="D248" s="47" t="s">
        <v>525</v>
      </c>
      <c r="E248" s="47" t="s">
        <v>157</v>
      </c>
      <c r="F248" s="82">
        <v>35</v>
      </c>
      <c r="G248" s="47" t="s">
        <v>155</v>
      </c>
      <c r="H248" s="214" t="s">
        <v>156</v>
      </c>
      <c r="I248" s="214"/>
      <c r="J248" s="56" t="s">
        <v>158</v>
      </c>
      <c r="K248" s="58">
        <v>188650.72</v>
      </c>
    </row>
    <row r="249" spans="1:11" ht="12.75">
      <c r="A249" s="47" t="s">
        <v>514</v>
      </c>
      <c r="B249" s="47" t="s">
        <v>521</v>
      </c>
      <c r="C249" s="47" t="s">
        <v>316</v>
      </c>
      <c r="D249" s="47" t="s">
        <v>171</v>
      </c>
      <c r="E249" s="47" t="s">
        <v>157</v>
      </c>
      <c r="F249" s="82">
        <v>72</v>
      </c>
      <c r="G249" s="47" t="s">
        <v>235</v>
      </c>
      <c r="H249" s="214" t="s">
        <v>156</v>
      </c>
      <c r="I249" s="214"/>
      <c r="J249" s="56" t="s">
        <v>158</v>
      </c>
      <c r="K249" s="58">
        <v>189606.72</v>
      </c>
    </row>
    <row r="250" spans="1:11" ht="12.75">
      <c r="A250" s="47" t="s">
        <v>514</v>
      </c>
      <c r="B250" s="47" t="s">
        <v>521</v>
      </c>
      <c r="C250" s="47" t="s">
        <v>316</v>
      </c>
      <c r="D250" s="47" t="s">
        <v>526</v>
      </c>
      <c r="E250" s="47" t="s">
        <v>157</v>
      </c>
      <c r="F250" s="81">
        <v>3380</v>
      </c>
      <c r="G250" s="47" t="s">
        <v>235</v>
      </c>
      <c r="H250" s="214" t="s">
        <v>156</v>
      </c>
      <c r="I250" s="214"/>
      <c r="J250" s="56" t="s">
        <v>158</v>
      </c>
      <c r="K250" s="58">
        <v>189644.72</v>
      </c>
    </row>
    <row r="251" spans="1:11" ht="12.75">
      <c r="A251" s="47" t="s">
        <v>514</v>
      </c>
      <c r="B251" s="47" t="s">
        <v>521</v>
      </c>
      <c r="C251" s="47" t="s">
        <v>316</v>
      </c>
      <c r="D251" s="47" t="s">
        <v>523</v>
      </c>
      <c r="E251" s="47" t="s">
        <v>157</v>
      </c>
      <c r="F251" s="82">
        <v>316</v>
      </c>
      <c r="G251" s="47" t="s">
        <v>235</v>
      </c>
      <c r="H251" s="214" t="s">
        <v>156</v>
      </c>
      <c r="I251" s="214"/>
      <c r="J251" s="56" t="s">
        <v>158</v>
      </c>
      <c r="K251" s="58">
        <v>189731.72</v>
      </c>
    </row>
    <row r="252" spans="1:11" ht="12.75">
      <c r="A252" s="47" t="s">
        <v>514</v>
      </c>
      <c r="B252" s="47" t="s">
        <v>521</v>
      </c>
      <c r="C252" s="47" t="s">
        <v>316</v>
      </c>
      <c r="D252" s="47" t="s">
        <v>527</v>
      </c>
      <c r="E252" s="47" t="s">
        <v>157</v>
      </c>
      <c r="F252" s="82">
        <v>318</v>
      </c>
      <c r="G252" s="47" t="s">
        <v>155</v>
      </c>
      <c r="H252" s="214" t="s">
        <v>156</v>
      </c>
      <c r="I252" s="214"/>
      <c r="J252" s="56" t="s">
        <v>158</v>
      </c>
      <c r="K252" s="58">
        <v>189761.72</v>
      </c>
    </row>
    <row r="253" spans="1:11" ht="12.75">
      <c r="A253" s="47" t="s">
        <v>514</v>
      </c>
      <c r="B253" s="47" t="s">
        <v>521</v>
      </c>
      <c r="C253" s="47" t="s">
        <v>316</v>
      </c>
      <c r="D253" s="47" t="s">
        <v>528</v>
      </c>
      <c r="E253" s="47" t="s">
        <v>157</v>
      </c>
      <c r="F253" s="82">
        <v>495</v>
      </c>
      <c r="G253" s="47" t="s">
        <v>155</v>
      </c>
      <c r="H253" s="214" t="s">
        <v>156</v>
      </c>
      <c r="I253" s="214"/>
      <c r="J253" s="56" t="s">
        <v>158</v>
      </c>
      <c r="K253" s="58">
        <v>189796.72</v>
      </c>
    </row>
    <row r="254" spans="1:11" ht="12.75">
      <c r="A254" s="47" t="s">
        <v>514</v>
      </c>
      <c r="B254" s="47" t="s">
        <v>521</v>
      </c>
      <c r="C254" s="47" t="s">
        <v>316</v>
      </c>
      <c r="D254" s="47" t="s">
        <v>529</v>
      </c>
      <c r="E254" s="47" t="s">
        <v>157</v>
      </c>
      <c r="F254" s="81">
        <v>1062</v>
      </c>
      <c r="G254" s="47" t="s">
        <v>155</v>
      </c>
      <c r="H254" s="214" t="s">
        <v>156</v>
      </c>
      <c r="I254" s="214"/>
      <c r="J254" s="56" t="s">
        <v>158</v>
      </c>
      <c r="K254" s="58">
        <v>189868.72</v>
      </c>
    </row>
    <row r="255" spans="1:11" ht="12.75">
      <c r="A255" s="47" t="s">
        <v>514</v>
      </c>
      <c r="B255" s="47" t="s">
        <v>521</v>
      </c>
      <c r="C255" s="47" t="s">
        <v>316</v>
      </c>
      <c r="D255" s="47" t="s">
        <v>530</v>
      </c>
      <c r="E255" s="47" t="s">
        <v>157</v>
      </c>
      <c r="F255" s="82">
        <v>36</v>
      </c>
      <c r="G255" s="47" t="s">
        <v>155</v>
      </c>
      <c r="H255" s="214" t="s">
        <v>156</v>
      </c>
      <c r="I255" s="214"/>
      <c r="J255" s="56" t="s">
        <v>158</v>
      </c>
      <c r="K255" s="58">
        <v>193248.72</v>
      </c>
    </row>
    <row r="256" spans="1:11" ht="12.75">
      <c r="A256" s="47" t="s">
        <v>514</v>
      </c>
      <c r="B256" s="47" t="s">
        <v>521</v>
      </c>
      <c r="C256" s="47" t="s">
        <v>316</v>
      </c>
      <c r="D256" s="47" t="s">
        <v>531</v>
      </c>
      <c r="E256" s="47" t="s">
        <v>157</v>
      </c>
      <c r="F256" s="82">
        <v>105</v>
      </c>
      <c r="G256" s="47" t="s">
        <v>155</v>
      </c>
      <c r="H256" s="214" t="s">
        <v>156</v>
      </c>
      <c r="I256" s="214"/>
      <c r="J256" s="56" t="s">
        <v>158</v>
      </c>
      <c r="K256" s="58">
        <v>193564.72</v>
      </c>
    </row>
    <row r="257" spans="1:11" ht="12.75">
      <c r="A257" s="47" t="s">
        <v>514</v>
      </c>
      <c r="B257" s="47" t="s">
        <v>521</v>
      </c>
      <c r="C257" s="47" t="s">
        <v>316</v>
      </c>
      <c r="D257" s="47" t="s">
        <v>532</v>
      </c>
      <c r="E257" s="47" t="s">
        <v>157</v>
      </c>
      <c r="F257" s="81">
        <v>1428</v>
      </c>
      <c r="G257" s="47" t="s">
        <v>155</v>
      </c>
      <c r="H257" s="214" t="s">
        <v>156</v>
      </c>
      <c r="I257" s="214"/>
      <c r="J257" s="56" t="s">
        <v>158</v>
      </c>
      <c r="K257" s="58">
        <v>193882.72</v>
      </c>
    </row>
    <row r="258" spans="1:11" ht="12.75">
      <c r="A258" s="47" t="s">
        <v>514</v>
      </c>
      <c r="B258" s="47" t="s">
        <v>521</v>
      </c>
      <c r="C258" s="47" t="s">
        <v>316</v>
      </c>
      <c r="D258" s="47" t="s">
        <v>533</v>
      </c>
      <c r="E258" s="47" t="s">
        <v>157</v>
      </c>
      <c r="F258" s="82">
        <v>22</v>
      </c>
      <c r="G258" s="47" t="s">
        <v>155</v>
      </c>
      <c r="H258" s="214" t="s">
        <v>156</v>
      </c>
      <c r="I258" s="214"/>
      <c r="J258" s="56" t="s">
        <v>158</v>
      </c>
      <c r="K258" s="58">
        <v>194377.72</v>
      </c>
    </row>
    <row r="259" spans="1:11" ht="12.75">
      <c r="A259" s="47" t="s">
        <v>514</v>
      </c>
      <c r="B259" s="47" t="s">
        <v>521</v>
      </c>
      <c r="C259" s="47" t="s">
        <v>316</v>
      </c>
      <c r="D259" s="47" t="s">
        <v>534</v>
      </c>
      <c r="E259" s="47" t="s">
        <v>157</v>
      </c>
      <c r="F259" s="82">
        <v>12</v>
      </c>
      <c r="G259" s="47" t="s">
        <v>155</v>
      </c>
      <c r="H259" s="214" t="s">
        <v>156</v>
      </c>
      <c r="I259" s="214"/>
      <c r="J259" s="56" t="s">
        <v>158</v>
      </c>
      <c r="K259" s="58">
        <v>195439.72</v>
      </c>
    </row>
    <row r="260" spans="1:11" ht="12.75">
      <c r="A260" s="47" t="s">
        <v>514</v>
      </c>
      <c r="B260" s="47" t="s">
        <v>521</v>
      </c>
      <c r="C260" s="47" t="s">
        <v>316</v>
      </c>
      <c r="D260" s="47" t="s">
        <v>535</v>
      </c>
      <c r="E260" s="47" t="s">
        <v>157</v>
      </c>
      <c r="F260" s="82">
        <v>693</v>
      </c>
      <c r="G260" s="47" t="s">
        <v>155</v>
      </c>
      <c r="H260" s="214" t="s">
        <v>156</v>
      </c>
      <c r="I260" s="214"/>
      <c r="J260" s="56" t="s">
        <v>158</v>
      </c>
      <c r="K260" s="58">
        <v>195475.72</v>
      </c>
    </row>
    <row r="261" spans="1:11" ht="12.75">
      <c r="A261" s="47" t="s">
        <v>514</v>
      </c>
      <c r="B261" s="47" t="s">
        <v>521</v>
      </c>
      <c r="C261" s="47" t="s">
        <v>316</v>
      </c>
      <c r="D261" s="47" t="s">
        <v>536</v>
      </c>
      <c r="E261" s="47" t="s">
        <v>157</v>
      </c>
      <c r="F261" s="82">
        <v>458</v>
      </c>
      <c r="G261" s="47" t="s">
        <v>155</v>
      </c>
      <c r="H261" s="214" t="s">
        <v>156</v>
      </c>
      <c r="I261" s="214"/>
      <c r="J261" s="56" t="s">
        <v>158</v>
      </c>
      <c r="K261" s="58">
        <v>195580.72</v>
      </c>
    </row>
    <row r="262" spans="1:11" ht="12.75">
      <c r="A262" s="47" t="s">
        <v>514</v>
      </c>
      <c r="B262" s="47" t="s">
        <v>521</v>
      </c>
      <c r="C262" s="47" t="s">
        <v>316</v>
      </c>
      <c r="D262" s="47" t="s">
        <v>537</v>
      </c>
      <c r="E262" s="47" t="s">
        <v>157</v>
      </c>
      <c r="F262" s="82">
        <v>28</v>
      </c>
      <c r="G262" s="47" t="s">
        <v>155</v>
      </c>
      <c r="H262" s="214" t="s">
        <v>156</v>
      </c>
      <c r="I262" s="214"/>
      <c r="J262" s="56" t="s">
        <v>158</v>
      </c>
      <c r="K262" s="58">
        <v>197008.72</v>
      </c>
    </row>
    <row r="263" spans="1:11" ht="12.75">
      <c r="A263" s="47" t="s">
        <v>514</v>
      </c>
      <c r="B263" s="47" t="s">
        <v>521</v>
      </c>
      <c r="C263" s="47" t="s">
        <v>316</v>
      </c>
      <c r="D263" s="47" t="s">
        <v>538</v>
      </c>
      <c r="E263" s="47" t="s">
        <v>157</v>
      </c>
      <c r="F263" s="82">
        <v>259</v>
      </c>
      <c r="G263" s="47" t="s">
        <v>155</v>
      </c>
      <c r="H263" s="214" t="s">
        <v>156</v>
      </c>
      <c r="I263" s="214"/>
      <c r="J263" s="56" t="s">
        <v>158</v>
      </c>
      <c r="K263" s="58">
        <v>197030.72</v>
      </c>
    </row>
    <row r="264" spans="1:11" ht="12.75">
      <c r="A264" s="47" t="s">
        <v>514</v>
      </c>
      <c r="B264" s="47" t="s">
        <v>521</v>
      </c>
      <c r="C264" s="47" t="s">
        <v>316</v>
      </c>
      <c r="D264" s="47" t="s">
        <v>539</v>
      </c>
      <c r="E264" s="47" t="s">
        <v>157</v>
      </c>
      <c r="F264" s="82">
        <v>27.5</v>
      </c>
      <c r="G264" s="47" t="s">
        <v>155</v>
      </c>
      <c r="H264" s="214" t="s">
        <v>156</v>
      </c>
      <c r="I264" s="214"/>
      <c r="J264" s="56" t="s">
        <v>158</v>
      </c>
      <c r="K264" s="58">
        <v>197042.72</v>
      </c>
    </row>
    <row r="265" spans="1:11" ht="12.75">
      <c r="A265" s="47" t="s">
        <v>514</v>
      </c>
      <c r="B265" s="47" t="s">
        <v>521</v>
      </c>
      <c r="C265" s="47" t="s">
        <v>316</v>
      </c>
      <c r="D265" s="47" t="s">
        <v>540</v>
      </c>
      <c r="E265" s="47" t="s">
        <v>157</v>
      </c>
      <c r="F265" s="82">
        <v>29</v>
      </c>
      <c r="G265" s="47" t="s">
        <v>155</v>
      </c>
      <c r="H265" s="214" t="s">
        <v>156</v>
      </c>
      <c r="I265" s="214"/>
      <c r="J265" s="56" t="s">
        <v>158</v>
      </c>
      <c r="K265" s="58">
        <v>197735.72</v>
      </c>
    </row>
    <row r="266" spans="1:11" ht="12.75">
      <c r="A266" s="47" t="s">
        <v>514</v>
      </c>
      <c r="B266" s="47" t="s">
        <v>521</v>
      </c>
      <c r="C266" s="47" t="s">
        <v>316</v>
      </c>
      <c r="D266" s="47" t="s">
        <v>541</v>
      </c>
      <c r="E266" s="47" t="s">
        <v>157</v>
      </c>
      <c r="F266" s="82">
        <v>169</v>
      </c>
      <c r="G266" s="47" t="s">
        <v>155</v>
      </c>
      <c r="H266" s="214" t="s">
        <v>156</v>
      </c>
      <c r="I266" s="214"/>
      <c r="J266" s="56" t="s">
        <v>158</v>
      </c>
      <c r="K266" s="58">
        <v>198193.72</v>
      </c>
    </row>
    <row r="267" spans="1:11" ht="12.75">
      <c r="A267" s="47" t="s">
        <v>514</v>
      </c>
      <c r="B267" s="47" t="s">
        <v>542</v>
      </c>
      <c r="C267" s="47" t="s">
        <v>366</v>
      </c>
      <c r="D267" s="47" t="s">
        <v>543</v>
      </c>
      <c r="E267" s="47" t="s">
        <v>157</v>
      </c>
      <c r="F267" s="82">
        <v>119.5</v>
      </c>
      <c r="G267" s="47" t="s">
        <v>155</v>
      </c>
      <c r="H267" s="214" t="s">
        <v>156</v>
      </c>
      <c r="I267" s="214"/>
      <c r="J267" s="56" t="s">
        <v>158</v>
      </c>
      <c r="K267" s="58">
        <v>198221.72</v>
      </c>
    </row>
    <row r="268" spans="1:11" ht="12.75">
      <c r="A268" s="47" t="s">
        <v>514</v>
      </c>
      <c r="B268" s="47" t="s">
        <v>542</v>
      </c>
      <c r="C268" s="47" t="s">
        <v>366</v>
      </c>
      <c r="D268" s="47" t="s">
        <v>544</v>
      </c>
      <c r="E268" s="47" t="s">
        <v>157</v>
      </c>
      <c r="F268" s="82">
        <v>229</v>
      </c>
      <c r="G268" s="47" t="s">
        <v>155</v>
      </c>
      <c r="H268" s="214" t="s">
        <v>156</v>
      </c>
      <c r="I268" s="214"/>
      <c r="J268" s="56" t="s">
        <v>158</v>
      </c>
      <c r="K268" s="58">
        <v>198480.72</v>
      </c>
    </row>
    <row r="269" spans="1:11" ht="12.75">
      <c r="A269" s="47" t="s">
        <v>514</v>
      </c>
      <c r="B269" s="47" t="s">
        <v>542</v>
      </c>
      <c r="C269" s="47" t="s">
        <v>314</v>
      </c>
      <c r="D269" s="47" t="s">
        <v>248</v>
      </c>
      <c r="E269" s="47" t="s">
        <v>157</v>
      </c>
      <c r="F269" s="82">
        <v>179</v>
      </c>
      <c r="G269" s="47" t="s">
        <v>155</v>
      </c>
      <c r="H269" s="214" t="s">
        <v>156</v>
      </c>
      <c r="I269" s="214"/>
      <c r="J269" s="56" t="s">
        <v>158</v>
      </c>
      <c r="K269" s="58">
        <v>198508.22</v>
      </c>
    </row>
    <row r="270" spans="1:11" ht="12.75">
      <c r="A270" s="47" t="s">
        <v>514</v>
      </c>
      <c r="B270" s="47" t="s">
        <v>542</v>
      </c>
      <c r="C270" s="47" t="s">
        <v>314</v>
      </c>
      <c r="D270" s="47" t="s">
        <v>275</v>
      </c>
      <c r="E270" s="47" t="s">
        <v>157</v>
      </c>
      <c r="F270" s="82">
        <v>69.5</v>
      </c>
      <c r="G270" s="47" t="s">
        <v>155</v>
      </c>
      <c r="H270" s="214" t="s">
        <v>156</v>
      </c>
      <c r="I270" s="214"/>
      <c r="J270" s="56" t="s">
        <v>158</v>
      </c>
      <c r="K270" s="58">
        <v>198537.22</v>
      </c>
    </row>
    <row r="271" spans="1:11" ht="12.75">
      <c r="A271" s="47" t="s">
        <v>514</v>
      </c>
      <c r="B271" s="47" t="s">
        <v>542</v>
      </c>
      <c r="C271" s="47" t="s">
        <v>314</v>
      </c>
      <c r="D271" s="47" t="s">
        <v>545</v>
      </c>
      <c r="E271" s="47" t="s">
        <v>157</v>
      </c>
      <c r="F271" s="82">
        <v>68</v>
      </c>
      <c r="G271" s="47" t="s">
        <v>155</v>
      </c>
      <c r="H271" s="214" t="s">
        <v>156</v>
      </c>
      <c r="I271" s="214"/>
      <c r="J271" s="56" t="s">
        <v>158</v>
      </c>
      <c r="K271" s="58">
        <v>198706.22</v>
      </c>
    </row>
    <row r="272" spans="1:11" ht="12.75">
      <c r="A272" s="47" t="s">
        <v>514</v>
      </c>
      <c r="B272" s="47" t="s">
        <v>542</v>
      </c>
      <c r="C272" s="47" t="s">
        <v>314</v>
      </c>
      <c r="D272" s="47" t="s">
        <v>546</v>
      </c>
      <c r="E272" s="47" t="s">
        <v>157</v>
      </c>
      <c r="F272" s="82">
        <v>83.5</v>
      </c>
      <c r="G272" s="47" t="s">
        <v>155</v>
      </c>
      <c r="H272" s="214" t="s">
        <v>156</v>
      </c>
      <c r="I272" s="214"/>
      <c r="J272" s="56" t="s">
        <v>158</v>
      </c>
      <c r="K272" s="58">
        <v>198825.72</v>
      </c>
    </row>
    <row r="273" spans="1:11" ht="12.75">
      <c r="A273" s="47" t="s">
        <v>514</v>
      </c>
      <c r="B273" s="47" t="s">
        <v>542</v>
      </c>
      <c r="C273" s="47" t="s">
        <v>314</v>
      </c>
      <c r="D273" s="47" t="s">
        <v>185</v>
      </c>
      <c r="E273" s="47" t="s">
        <v>157</v>
      </c>
      <c r="F273" s="82">
        <v>238.5</v>
      </c>
      <c r="G273" s="47" t="s">
        <v>155</v>
      </c>
      <c r="H273" s="214" t="s">
        <v>156</v>
      </c>
      <c r="I273" s="214"/>
      <c r="J273" s="56" t="s">
        <v>158</v>
      </c>
      <c r="K273" s="58">
        <v>199054.72</v>
      </c>
    </row>
    <row r="274" spans="1:11" ht="12.75">
      <c r="A274" s="47" t="s">
        <v>514</v>
      </c>
      <c r="B274" s="47" t="s">
        <v>542</v>
      </c>
      <c r="C274" s="47" t="s">
        <v>314</v>
      </c>
      <c r="D274" s="47" t="s">
        <v>547</v>
      </c>
      <c r="E274" s="47" t="s">
        <v>157</v>
      </c>
      <c r="F274" s="82">
        <v>518</v>
      </c>
      <c r="G274" s="47" t="s">
        <v>235</v>
      </c>
      <c r="H274" s="214" t="s">
        <v>156</v>
      </c>
      <c r="I274" s="214"/>
      <c r="J274" s="56" t="s">
        <v>158</v>
      </c>
      <c r="K274" s="58">
        <v>199233.72</v>
      </c>
    </row>
    <row r="275" spans="1:11" ht="12.75">
      <c r="A275" s="47" t="s">
        <v>514</v>
      </c>
      <c r="B275" s="47" t="s">
        <v>542</v>
      </c>
      <c r="C275" s="47" t="s">
        <v>314</v>
      </c>
      <c r="D275" s="47" t="s">
        <v>548</v>
      </c>
      <c r="E275" s="47" t="s">
        <v>157</v>
      </c>
      <c r="F275" s="82">
        <v>116</v>
      </c>
      <c r="G275" s="47" t="s">
        <v>155</v>
      </c>
      <c r="H275" s="214" t="s">
        <v>156</v>
      </c>
      <c r="I275" s="214"/>
      <c r="J275" s="56" t="s">
        <v>158</v>
      </c>
      <c r="K275" s="58">
        <v>199303.22</v>
      </c>
    </row>
    <row r="276" spans="1:11" ht="12.75">
      <c r="A276" s="47" t="s">
        <v>514</v>
      </c>
      <c r="B276" s="47" t="s">
        <v>542</v>
      </c>
      <c r="C276" s="47" t="s">
        <v>314</v>
      </c>
      <c r="D276" s="47" t="s">
        <v>549</v>
      </c>
      <c r="E276" s="47" t="s">
        <v>157</v>
      </c>
      <c r="F276" s="81">
        <v>1098</v>
      </c>
      <c r="G276" s="47" t="s">
        <v>155</v>
      </c>
      <c r="H276" s="214" t="s">
        <v>156</v>
      </c>
      <c r="I276" s="214"/>
      <c r="J276" s="56" t="s">
        <v>158</v>
      </c>
      <c r="K276" s="58">
        <v>199371.22</v>
      </c>
    </row>
    <row r="277" spans="1:11" ht="12.75">
      <c r="A277" s="47" t="s">
        <v>514</v>
      </c>
      <c r="B277" s="47" t="s">
        <v>542</v>
      </c>
      <c r="C277" s="47" t="s">
        <v>314</v>
      </c>
      <c r="D277" s="47" t="s">
        <v>550</v>
      </c>
      <c r="E277" s="47" t="s">
        <v>157</v>
      </c>
      <c r="F277" s="82">
        <v>62.5</v>
      </c>
      <c r="G277" s="47" t="s">
        <v>155</v>
      </c>
      <c r="H277" s="214" t="s">
        <v>156</v>
      </c>
      <c r="I277" s="214"/>
      <c r="J277" s="56" t="s">
        <v>158</v>
      </c>
      <c r="K277" s="58">
        <v>199454.72</v>
      </c>
    </row>
    <row r="278" spans="1:11" ht="12.75">
      <c r="A278" s="47" t="s">
        <v>514</v>
      </c>
      <c r="B278" s="47" t="s">
        <v>542</v>
      </c>
      <c r="C278" s="47" t="s">
        <v>314</v>
      </c>
      <c r="D278" s="47" t="s">
        <v>551</v>
      </c>
      <c r="E278" s="47" t="s">
        <v>157</v>
      </c>
      <c r="F278" s="82">
        <v>62.5</v>
      </c>
      <c r="G278" s="47" t="s">
        <v>155</v>
      </c>
      <c r="H278" s="214" t="s">
        <v>156</v>
      </c>
      <c r="I278" s="214"/>
      <c r="J278" s="56" t="s">
        <v>158</v>
      </c>
      <c r="K278" s="58">
        <v>199693.22</v>
      </c>
    </row>
    <row r="279" spans="1:11" ht="12.75">
      <c r="A279" s="47" t="s">
        <v>514</v>
      </c>
      <c r="B279" s="47" t="s">
        <v>542</v>
      </c>
      <c r="C279" s="47" t="s">
        <v>314</v>
      </c>
      <c r="D279" s="47" t="s">
        <v>552</v>
      </c>
      <c r="E279" s="47" t="s">
        <v>157</v>
      </c>
      <c r="F279" s="82">
        <v>66</v>
      </c>
      <c r="G279" s="47" t="s">
        <v>155</v>
      </c>
      <c r="H279" s="214" t="s">
        <v>156</v>
      </c>
      <c r="I279" s="214"/>
      <c r="J279" s="56" t="s">
        <v>158</v>
      </c>
      <c r="K279" s="58">
        <v>200211.22</v>
      </c>
    </row>
    <row r="280" spans="1:11" ht="12.75">
      <c r="A280" s="47" t="s">
        <v>514</v>
      </c>
      <c r="B280" s="47" t="s">
        <v>542</v>
      </c>
      <c r="C280" s="47" t="s">
        <v>314</v>
      </c>
      <c r="D280" s="47" t="s">
        <v>553</v>
      </c>
      <c r="E280" s="47" t="s">
        <v>157</v>
      </c>
      <c r="F280" s="82">
        <v>878</v>
      </c>
      <c r="G280" s="47" t="s">
        <v>155</v>
      </c>
      <c r="H280" s="214" t="s">
        <v>156</v>
      </c>
      <c r="I280" s="214"/>
      <c r="J280" s="56" t="s">
        <v>158</v>
      </c>
      <c r="K280" s="58">
        <v>200327.22</v>
      </c>
    </row>
    <row r="281" spans="1:11" ht="12.75">
      <c r="A281" s="47" t="s">
        <v>514</v>
      </c>
      <c r="B281" s="47" t="s">
        <v>542</v>
      </c>
      <c r="C281" s="47" t="s">
        <v>314</v>
      </c>
      <c r="D281" s="47" t="s">
        <v>554</v>
      </c>
      <c r="E281" s="47" t="s">
        <v>157</v>
      </c>
      <c r="F281" s="82">
        <v>89</v>
      </c>
      <c r="G281" s="47" t="s">
        <v>155</v>
      </c>
      <c r="H281" s="214" t="s">
        <v>156</v>
      </c>
      <c r="I281" s="214"/>
      <c r="J281" s="56" t="s">
        <v>158</v>
      </c>
      <c r="K281" s="58">
        <v>201425.22</v>
      </c>
    </row>
    <row r="282" spans="1:11" ht="12.75">
      <c r="A282" s="47" t="s">
        <v>514</v>
      </c>
      <c r="B282" s="47" t="s">
        <v>542</v>
      </c>
      <c r="C282" s="47" t="s">
        <v>314</v>
      </c>
      <c r="D282" s="47" t="s">
        <v>555</v>
      </c>
      <c r="E282" s="47" t="s">
        <v>157</v>
      </c>
      <c r="F282" s="82">
        <v>28.5</v>
      </c>
      <c r="G282" s="47" t="s">
        <v>155</v>
      </c>
      <c r="H282" s="214" t="s">
        <v>156</v>
      </c>
      <c r="I282" s="214"/>
      <c r="J282" s="56" t="s">
        <v>158</v>
      </c>
      <c r="K282" s="58">
        <v>201487.72</v>
      </c>
    </row>
    <row r="283" spans="1:11" ht="12.75">
      <c r="A283" s="47" t="s">
        <v>514</v>
      </c>
      <c r="B283" s="47" t="s">
        <v>542</v>
      </c>
      <c r="C283" s="47" t="s">
        <v>314</v>
      </c>
      <c r="D283" s="47" t="s">
        <v>556</v>
      </c>
      <c r="E283" s="47" t="s">
        <v>157</v>
      </c>
      <c r="F283" s="82">
        <v>88.5</v>
      </c>
      <c r="G283" s="47" t="s">
        <v>155</v>
      </c>
      <c r="H283" s="214" t="s">
        <v>156</v>
      </c>
      <c r="I283" s="214"/>
      <c r="J283" s="56" t="s">
        <v>158</v>
      </c>
      <c r="K283" s="58">
        <v>201550.22</v>
      </c>
    </row>
    <row r="284" spans="1:11" ht="12.75">
      <c r="A284" s="47" t="s">
        <v>514</v>
      </c>
      <c r="B284" s="47" t="s">
        <v>542</v>
      </c>
      <c r="C284" s="47" t="s">
        <v>314</v>
      </c>
      <c r="D284" s="47" t="s">
        <v>557</v>
      </c>
      <c r="E284" s="47" t="s">
        <v>157</v>
      </c>
      <c r="F284" s="82">
        <v>148.5</v>
      </c>
      <c r="G284" s="47" t="s">
        <v>155</v>
      </c>
      <c r="H284" s="214" t="s">
        <v>156</v>
      </c>
      <c r="I284" s="214"/>
      <c r="J284" s="56" t="s">
        <v>158</v>
      </c>
      <c r="K284" s="58">
        <v>201616.22</v>
      </c>
    </row>
    <row r="285" spans="1:11" ht="12.75">
      <c r="A285" s="47" t="s">
        <v>514</v>
      </c>
      <c r="B285" s="47" t="s">
        <v>542</v>
      </c>
      <c r="C285" s="47" t="s">
        <v>314</v>
      </c>
      <c r="D285" s="47" t="s">
        <v>558</v>
      </c>
      <c r="E285" s="47" t="s">
        <v>157</v>
      </c>
      <c r="F285" s="82">
        <v>73.5</v>
      </c>
      <c r="G285" s="47" t="s">
        <v>155</v>
      </c>
      <c r="H285" s="214" t="s">
        <v>156</v>
      </c>
      <c r="I285" s="214"/>
      <c r="J285" s="56" t="s">
        <v>158</v>
      </c>
      <c r="K285" s="58">
        <v>202494.22</v>
      </c>
    </row>
    <row r="286" spans="1:11" ht="12.75">
      <c r="A286" s="47" t="s">
        <v>514</v>
      </c>
      <c r="B286" s="47" t="s">
        <v>542</v>
      </c>
      <c r="C286" s="47" t="s">
        <v>314</v>
      </c>
      <c r="D286" s="47" t="s">
        <v>559</v>
      </c>
      <c r="E286" s="47" t="s">
        <v>157</v>
      </c>
      <c r="F286" s="82">
        <v>395</v>
      </c>
      <c r="G286" s="47" t="s">
        <v>155</v>
      </c>
      <c r="H286" s="214" t="s">
        <v>156</v>
      </c>
      <c r="I286" s="214"/>
      <c r="J286" s="56" t="s">
        <v>158</v>
      </c>
      <c r="K286" s="58">
        <v>202583.22</v>
      </c>
    </row>
    <row r="287" spans="1:11" ht="12.75">
      <c r="A287" s="47" t="s">
        <v>514</v>
      </c>
      <c r="B287" s="47" t="s">
        <v>542</v>
      </c>
      <c r="C287" s="47" t="s">
        <v>314</v>
      </c>
      <c r="D287" s="47" t="s">
        <v>560</v>
      </c>
      <c r="E287" s="47" t="s">
        <v>157</v>
      </c>
      <c r="F287" s="82">
        <v>645</v>
      </c>
      <c r="G287" s="47" t="s">
        <v>155</v>
      </c>
      <c r="H287" s="214" t="s">
        <v>156</v>
      </c>
      <c r="I287" s="214"/>
      <c r="J287" s="56" t="s">
        <v>158</v>
      </c>
      <c r="K287" s="58">
        <v>202611.72</v>
      </c>
    </row>
    <row r="288" spans="1:11" ht="12.75">
      <c r="A288" s="47" t="s">
        <v>514</v>
      </c>
      <c r="B288" s="47" t="s">
        <v>542</v>
      </c>
      <c r="C288" s="47" t="s">
        <v>314</v>
      </c>
      <c r="D288" s="47" t="s">
        <v>561</v>
      </c>
      <c r="E288" s="47" t="s">
        <v>157</v>
      </c>
      <c r="F288" s="82">
        <v>489</v>
      </c>
      <c r="G288" s="47" t="s">
        <v>155</v>
      </c>
      <c r="H288" s="214" t="s">
        <v>156</v>
      </c>
      <c r="I288" s="214"/>
      <c r="J288" s="56" t="s">
        <v>158</v>
      </c>
      <c r="K288" s="58">
        <v>202700.22</v>
      </c>
    </row>
    <row r="289" spans="1:11" ht="12.75">
      <c r="A289" s="47" t="s">
        <v>514</v>
      </c>
      <c r="B289" s="47" t="s">
        <v>542</v>
      </c>
      <c r="C289" s="47" t="s">
        <v>314</v>
      </c>
      <c r="D289" s="47" t="s">
        <v>562</v>
      </c>
      <c r="E289" s="47" t="s">
        <v>157</v>
      </c>
      <c r="F289" s="82">
        <v>138</v>
      </c>
      <c r="G289" s="47" t="s">
        <v>155</v>
      </c>
      <c r="H289" s="214" t="s">
        <v>156</v>
      </c>
      <c r="I289" s="214"/>
      <c r="J289" s="56" t="s">
        <v>158</v>
      </c>
      <c r="K289" s="58">
        <v>202848.72</v>
      </c>
    </row>
    <row r="290" spans="1:11" ht="12.75">
      <c r="A290" s="47" t="s">
        <v>514</v>
      </c>
      <c r="B290" s="47" t="s">
        <v>542</v>
      </c>
      <c r="C290" s="47" t="s">
        <v>314</v>
      </c>
      <c r="D290" s="47" t="s">
        <v>563</v>
      </c>
      <c r="E290" s="47" t="s">
        <v>157</v>
      </c>
      <c r="F290" s="82">
        <v>54.5</v>
      </c>
      <c r="G290" s="47" t="s">
        <v>155</v>
      </c>
      <c r="H290" s="214" t="s">
        <v>156</v>
      </c>
      <c r="I290" s="214"/>
      <c r="J290" s="56" t="s">
        <v>158</v>
      </c>
      <c r="K290" s="58">
        <v>202922.22</v>
      </c>
    </row>
    <row r="291" spans="1:11" ht="12.75">
      <c r="A291" s="47" t="s">
        <v>514</v>
      </c>
      <c r="B291" s="47" t="s">
        <v>542</v>
      </c>
      <c r="C291" s="47" t="s">
        <v>314</v>
      </c>
      <c r="D291" s="47" t="s">
        <v>564</v>
      </c>
      <c r="E291" s="47" t="s">
        <v>157</v>
      </c>
      <c r="F291" s="82">
        <v>50.17</v>
      </c>
      <c r="G291" s="47" t="s">
        <v>155</v>
      </c>
      <c r="H291" s="214" t="s">
        <v>156</v>
      </c>
      <c r="I291" s="214"/>
      <c r="J291" s="56" t="s">
        <v>158</v>
      </c>
      <c r="K291" s="58">
        <v>203317.22</v>
      </c>
    </row>
    <row r="292" spans="1:11" ht="12.75">
      <c r="A292" s="47" t="s">
        <v>514</v>
      </c>
      <c r="B292" s="47" t="s">
        <v>542</v>
      </c>
      <c r="C292" s="47" t="s">
        <v>314</v>
      </c>
      <c r="D292" s="47" t="s">
        <v>565</v>
      </c>
      <c r="E292" s="47" t="s">
        <v>157</v>
      </c>
      <c r="F292" s="82">
        <v>71.17</v>
      </c>
      <c r="G292" s="47" t="s">
        <v>155</v>
      </c>
      <c r="H292" s="214" t="s">
        <v>156</v>
      </c>
      <c r="I292" s="214"/>
      <c r="J292" s="56" t="s">
        <v>158</v>
      </c>
      <c r="K292" s="58">
        <v>203962.22</v>
      </c>
    </row>
    <row r="293" spans="1:11" ht="12.75">
      <c r="A293" s="47" t="s">
        <v>514</v>
      </c>
      <c r="B293" s="47" t="s">
        <v>542</v>
      </c>
      <c r="C293" s="47" t="s">
        <v>314</v>
      </c>
      <c r="D293" s="47" t="s">
        <v>566</v>
      </c>
      <c r="E293" s="47" t="s">
        <v>157</v>
      </c>
      <c r="F293" s="82">
        <v>269.5</v>
      </c>
      <c r="G293" s="47" t="s">
        <v>155</v>
      </c>
      <c r="H293" s="214" t="s">
        <v>156</v>
      </c>
      <c r="I293" s="214"/>
      <c r="J293" s="56" t="s">
        <v>158</v>
      </c>
      <c r="K293" s="58">
        <v>204451.22</v>
      </c>
    </row>
    <row r="294" spans="1:11" ht="12.75">
      <c r="A294" s="47" t="s">
        <v>514</v>
      </c>
      <c r="B294" s="47" t="s">
        <v>542</v>
      </c>
      <c r="C294" s="47" t="s">
        <v>314</v>
      </c>
      <c r="D294" s="47" t="s">
        <v>567</v>
      </c>
      <c r="E294" s="47" t="s">
        <v>157</v>
      </c>
      <c r="F294" s="82">
        <v>78</v>
      </c>
      <c r="G294" s="47" t="s">
        <v>155</v>
      </c>
      <c r="H294" s="214" t="s">
        <v>156</v>
      </c>
      <c r="I294" s="214"/>
      <c r="J294" s="56" t="s">
        <v>158</v>
      </c>
      <c r="K294" s="58">
        <v>204589.22</v>
      </c>
    </row>
    <row r="295" spans="1:11" ht="12.75">
      <c r="A295" s="47" t="s">
        <v>514</v>
      </c>
      <c r="B295" s="47" t="s">
        <v>542</v>
      </c>
      <c r="C295" s="47" t="s">
        <v>314</v>
      </c>
      <c r="D295" s="47" t="s">
        <v>568</v>
      </c>
      <c r="E295" s="47" t="s">
        <v>157</v>
      </c>
      <c r="F295" s="82">
        <v>105</v>
      </c>
      <c r="G295" s="47" t="s">
        <v>155</v>
      </c>
      <c r="H295" s="214" t="s">
        <v>156</v>
      </c>
      <c r="I295" s="214"/>
      <c r="J295" s="56" t="s">
        <v>158</v>
      </c>
      <c r="K295" s="58">
        <v>204643.72</v>
      </c>
    </row>
    <row r="296" spans="1:11" ht="12.75">
      <c r="A296" s="47" t="s">
        <v>514</v>
      </c>
      <c r="B296" s="47" t="s">
        <v>569</v>
      </c>
      <c r="C296" s="47" t="s">
        <v>316</v>
      </c>
      <c r="D296" s="47" t="s">
        <v>268</v>
      </c>
      <c r="E296" s="47" t="s">
        <v>157</v>
      </c>
      <c r="F296" s="82">
        <v>259</v>
      </c>
      <c r="G296" s="47" t="s">
        <v>155</v>
      </c>
      <c r="H296" s="214" t="s">
        <v>156</v>
      </c>
      <c r="I296" s="214"/>
      <c r="J296" s="56" t="s">
        <v>158</v>
      </c>
      <c r="K296" s="58">
        <v>204693.89</v>
      </c>
    </row>
    <row r="297" spans="1:11" ht="12.75">
      <c r="A297" s="47" t="s">
        <v>514</v>
      </c>
      <c r="B297" s="47" t="s">
        <v>570</v>
      </c>
      <c r="C297" s="47" t="s">
        <v>335</v>
      </c>
      <c r="D297" s="47" t="s">
        <v>571</v>
      </c>
      <c r="E297" s="47" t="s">
        <v>157</v>
      </c>
      <c r="F297" s="81">
        <v>1850</v>
      </c>
      <c r="G297" s="47" t="s">
        <v>155</v>
      </c>
      <c r="H297" s="214" t="s">
        <v>156</v>
      </c>
      <c r="I297" s="214"/>
      <c r="J297" s="56" t="s">
        <v>158</v>
      </c>
      <c r="K297" s="58">
        <v>204765.06</v>
      </c>
    </row>
    <row r="298" spans="1:11" ht="12.75">
      <c r="A298" s="47" t="s">
        <v>514</v>
      </c>
      <c r="B298" s="47" t="s">
        <v>570</v>
      </c>
      <c r="C298" s="47" t="s">
        <v>335</v>
      </c>
      <c r="D298" s="47" t="s">
        <v>258</v>
      </c>
      <c r="E298" s="47" t="s">
        <v>157</v>
      </c>
      <c r="F298" s="82">
        <v>119.5</v>
      </c>
      <c r="G298" s="47" t="s">
        <v>155</v>
      </c>
      <c r="H298" s="214" t="s">
        <v>156</v>
      </c>
      <c r="I298" s="214"/>
      <c r="J298" s="56" t="s">
        <v>158</v>
      </c>
      <c r="K298" s="58">
        <v>205034.56</v>
      </c>
    </row>
    <row r="299" spans="1:11" ht="12.75">
      <c r="A299" s="47" t="s">
        <v>514</v>
      </c>
      <c r="B299" s="47" t="s">
        <v>570</v>
      </c>
      <c r="C299" s="47" t="s">
        <v>335</v>
      </c>
      <c r="D299" s="47" t="s">
        <v>564</v>
      </c>
      <c r="E299" s="47" t="s">
        <v>157</v>
      </c>
      <c r="F299" s="82">
        <v>250.83</v>
      </c>
      <c r="G299" s="47" t="s">
        <v>155</v>
      </c>
      <c r="H299" s="214" t="s">
        <v>156</v>
      </c>
      <c r="I299" s="214"/>
      <c r="J299" s="56" t="s">
        <v>158</v>
      </c>
      <c r="K299" s="58">
        <v>205112.56</v>
      </c>
    </row>
    <row r="300" spans="1:11" ht="12.75">
      <c r="A300" s="47" t="s">
        <v>514</v>
      </c>
      <c r="B300" s="47" t="s">
        <v>570</v>
      </c>
      <c r="C300" s="47" t="s">
        <v>335</v>
      </c>
      <c r="D300" s="47" t="s">
        <v>565</v>
      </c>
      <c r="E300" s="47" t="s">
        <v>157</v>
      </c>
      <c r="F300" s="82">
        <v>355.83</v>
      </c>
      <c r="G300" s="47" t="s">
        <v>155</v>
      </c>
      <c r="H300" s="214" t="s">
        <v>156</v>
      </c>
      <c r="I300" s="214"/>
      <c r="J300" s="56" t="s">
        <v>158</v>
      </c>
      <c r="K300" s="58">
        <v>205217.56</v>
      </c>
    </row>
    <row r="301" spans="1:11" ht="12.75">
      <c r="A301" s="47" t="s">
        <v>514</v>
      </c>
      <c r="B301" s="47" t="s">
        <v>570</v>
      </c>
      <c r="C301" s="47" t="s">
        <v>335</v>
      </c>
      <c r="D301" s="47" t="s">
        <v>572</v>
      </c>
      <c r="E301" s="47" t="s">
        <v>157</v>
      </c>
      <c r="F301" s="82">
        <v>558</v>
      </c>
      <c r="G301" s="47" t="s">
        <v>155</v>
      </c>
      <c r="H301" s="214" t="s">
        <v>156</v>
      </c>
      <c r="I301" s="214"/>
      <c r="J301" s="56" t="s">
        <v>158</v>
      </c>
      <c r="K301" s="58">
        <v>205476.56</v>
      </c>
    </row>
    <row r="302" spans="1:11" ht="12.75">
      <c r="A302" s="47" t="s">
        <v>514</v>
      </c>
      <c r="B302" s="47" t="s">
        <v>570</v>
      </c>
      <c r="C302" s="47" t="s">
        <v>335</v>
      </c>
      <c r="D302" s="47" t="s">
        <v>573</v>
      </c>
      <c r="E302" s="47" t="s">
        <v>157</v>
      </c>
      <c r="F302" s="82">
        <v>837</v>
      </c>
      <c r="G302" s="47" t="s">
        <v>155</v>
      </c>
      <c r="H302" s="214" t="s">
        <v>156</v>
      </c>
      <c r="I302" s="214"/>
      <c r="J302" s="56" t="s">
        <v>158</v>
      </c>
      <c r="K302" s="58">
        <v>207326.56</v>
      </c>
    </row>
    <row r="303" spans="1:11" ht="12.75">
      <c r="A303" s="47" t="s">
        <v>514</v>
      </c>
      <c r="B303" s="47" t="s">
        <v>570</v>
      </c>
      <c r="C303" s="47" t="s">
        <v>335</v>
      </c>
      <c r="D303" s="47" t="s">
        <v>574</v>
      </c>
      <c r="E303" s="47" t="s">
        <v>157</v>
      </c>
      <c r="F303" s="81">
        <v>1935</v>
      </c>
      <c r="G303" s="47" t="s">
        <v>155</v>
      </c>
      <c r="H303" s="214" t="s">
        <v>156</v>
      </c>
      <c r="I303" s="214"/>
      <c r="J303" s="56" t="s">
        <v>158</v>
      </c>
      <c r="K303" s="58">
        <v>207446.06</v>
      </c>
    </row>
    <row r="304" spans="1:11" ht="12.75">
      <c r="A304" s="47" t="s">
        <v>514</v>
      </c>
      <c r="B304" s="47" t="s">
        <v>570</v>
      </c>
      <c r="C304" s="47" t="s">
        <v>335</v>
      </c>
      <c r="D304" s="47" t="s">
        <v>575</v>
      </c>
      <c r="E304" s="47" t="s">
        <v>157</v>
      </c>
      <c r="F304" s="82">
        <v>289</v>
      </c>
      <c r="G304" s="47" t="s">
        <v>155</v>
      </c>
      <c r="H304" s="214" t="s">
        <v>156</v>
      </c>
      <c r="I304" s="214"/>
      <c r="J304" s="56" t="s">
        <v>158</v>
      </c>
      <c r="K304" s="58">
        <v>207696.89</v>
      </c>
    </row>
    <row r="305" spans="1:11" ht="12.75">
      <c r="A305" s="47" t="s">
        <v>514</v>
      </c>
      <c r="B305" s="47" t="s">
        <v>570</v>
      </c>
      <c r="C305" s="47" t="s">
        <v>335</v>
      </c>
      <c r="D305" s="47" t="s">
        <v>576</v>
      </c>
      <c r="E305" s="47" t="s">
        <v>157</v>
      </c>
      <c r="F305" s="82">
        <v>89</v>
      </c>
      <c r="G305" s="47" t="s">
        <v>155</v>
      </c>
      <c r="H305" s="214" t="s">
        <v>156</v>
      </c>
      <c r="I305" s="214"/>
      <c r="J305" s="56" t="s">
        <v>158</v>
      </c>
      <c r="K305" s="58">
        <v>208052.72</v>
      </c>
    </row>
    <row r="306" spans="1:11" ht="12.75">
      <c r="A306" s="47" t="s">
        <v>514</v>
      </c>
      <c r="B306" s="47" t="s">
        <v>570</v>
      </c>
      <c r="C306" s="47" t="s">
        <v>335</v>
      </c>
      <c r="D306" s="47" t="s">
        <v>577</v>
      </c>
      <c r="E306" s="47" t="s">
        <v>157</v>
      </c>
      <c r="F306" s="82">
        <v>266.5</v>
      </c>
      <c r="G306" s="47" t="s">
        <v>155</v>
      </c>
      <c r="H306" s="214" t="s">
        <v>156</v>
      </c>
      <c r="I306" s="214"/>
      <c r="J306" s="56" t="s">
        <v>158</v>
      </c>
      <c r="K306" s="58">
        <v>208610.72</v>
      </c>
    </row>
    <row r="307" spans="1:11" ht="12.75">
      <c r="A307" s="47" t="s">
        <v>514</v>
      </c>
      <c r="B307" s="47" t="s">
        <v>570</v>
      </c>
      <c r="C307" s="47" t="s">
        <v>335</v>
      </c>
      <c r="D307" s="47" t="s">
        <v>578</v>
      </c>
      <c r="E307" s="47" t="s">
        <v>157</v>
      </c>
      <c r="F307" s="85">
        <v>1390</v>
      </c>
      <c r="G307" s="47" t="s">
        <v>155</v>
      </c>
      <c r="H307" s="214" t="s">
        <v>156</v>
      </c>
      <c r="I307" s="214"/>
      <c r="J307" s="56" t="s">
        <v>158</v>
      </c>
      <c r="K307" s="58">
        <v>209447.72</v>
      </c>
    </row>
    <row r="308" spans="1:11" ht="12.75">
      <c r="A308" s="47" t="s">
        <v>514</v>
      </c>
      <c r="B308" s="47" t="s">
        <v>570</v>
      </c>
      <c r="C308" s="47" t="s">
        <v>335</v>
      </c>
      <c r="D308" s="47" t="s">
        <v>579</v>
      </c>
      <c r="E308" s="47" t="s">
        <v>157</v>
      </c>
      <c r="F308" s="82">
        <v>283.5</v>
      </c>
      <c r="G308" s="47" t="s">
        <v>155</v>
      </c>
      <c r="H308" s="214" t="s">
        <v>156</v>
      </c>
      <c r="I308" s="214"/>
      <c r="J308" s="56" t="s">
        <v>158</v>
      </c>
      <c r="K308" s="58">
        <v>211382.72</v>
      </c>
    </row>
    <row r="309" spans="1:11" ht="12.75">
      <c r="A309" s="47" t="s">
        <v>514</v>
      </c>
      <c r="B309" s="47" t="s">
        <v>580</v>
      </c>
      <c r="C309" s="47" t="s">
        <v>335</v>
      </c>
      <c r="D309" s="47" t="s">
        <v>238</v>
      </c>
      <c r="E309" s="47" t="s">
        <v>157</v>
      </c>
      <c r="F309" s="82">
        <v>578</v>
      </c>
      <c r="G309" s="47" t="s">
        <v>155</v>
      </c>
      <c r="H309" s="214" t="s">
        <v>156</v>
      </c>
      <c r="I309" s="214"/>
      <c r="J309" s="56" t="s">
        <v>158</v>
      </c>
      <c r="K309" s="58">
        <v>211671.72</v>
      </c>
    </row>
    <row r="310" spans="1:11" ht="12.75">
      <c r="A310" s="47" t="s">
        <v>514</v>
      </c>
      <c r="B310" s="47" t="s">
        <v>580</v>
      </c>
      <c r="C310" s="47" t="s">
        <v>335</v>
      </c>
      <c r="D310" s="47" t="s">
        <v>258</v>
      </c>
      <c r="E310" s="47" t="s">
        <v>157</v>
      </c>
      <c r="F310" s="82">
        <v>119.5</v>
      </c>
      <c r="G310" s="47" t="s">
        <v>155</v>
      </c>
      <c r="H310" s="214" t="s">
        <v>156</v>
      </c>
      <c r="I310" s="214"/>
      <c r="J310" s="56" t="s">
        <v>158</v>
      </c>
      <c r="K310" s="58">
        <v>211760.72</v>
      </c>
    </row>
    <row r="311" spans="1:11" ht="12.75">
      <c r="A311" s="47" t="s">
        <v>774</v>
      </c>
      <c r="B311" s="47" t="s">
        <v>779</v>
      </c>
      <c r="C311" s="47" t="s">
        <v>323</v>
      </c>
      <c r="D311" s="47" t="s">
        <v>311</v>
      </c>
      <c r="E311" s="47" t="s">
        <v>157</v>
      </c>
      <c r="F311" s="80">
        <v>509.57</v>
      </c>
      <c r="G311" s="47" t="s">
        <v>155</v>
      </c>
      <c r="H311" s="214" t="s">
        <v>156</v>
      </c>
      <c r="I311" s="214"/>
      <c r="J311" s="56" t="s">
        <v>158</v>
      </c>
      <c r="K311" s="58">
        <v>212027.22</v>
      </c>
    </row>
    <row r="312" spans="1:11" ht="12.75">
      <c r="A312" s="47" t="s">
        <v>774</v>
      </c>
      <c r="B312" s="47" t="s">
        <v>780</v>
      </c>
      <c r="C312" s="47" t="s">
        <v>154</v>
      </c>
      <c r="D312" s="47" t="s">
        <v>311</v>
      </c>
      <c r="E312" s="47" t="s">
        <v>157</v>
      </c>
      <c r="F312" s="77">
        <v>2222.79</v>
      </c>
      <c r="G312" s="47" t="s">
        <v>155</v>
      </c>
      <c r="H312" s="214" t="s">
        <v>156</v>
      </c>
      <c r="I312" s="214"/>
      <c r="J312" s="56" t="s">
        <v>158</v>
      </c>
      <c r="K312" s="58">
        <v>213417.22</v>
      </c>
    </row>
    <row r="313" spans="1:11" ht="12.75">
      <c r="A313" s="47" t="s">
        <v>774</v>
      </c>
      <c r="B313" s="47" t="s">
        <v>781</v>
      </c>
      <c r="C313" s="47" t="s">
        <v>154</v>
      </c>
      <c r="D313" s="47" t="s">
        <v>311</v>
      </c>
      <c r="E313" s="47" t="s">
        <v>157</v>
      </c>
      <c r="F313" s="80">
        <v>189.49</v>
      </c>
      <c r="G313" s="47" t="s">
        <v>155</v>
      </c>
      <c r="H313" s="214" t="s">
        <v>156</v>
      </c>
      <c r="I313" s="214"/>
      <c r="J313" s="56" t="s">
        <v>158</v>
      </c>
      <c r="K313" s="58">
        <v>213700.72</v>
      </c>
    </row>
    <row r="314" spans="1:11" ht="12.75">
      <c r="A314" s="47" t="s">
        <v>774</v>
      </c>
      <c r="B314" s="47" t="s">
        <v>775</v>
      </c>
      <c r="C314" s="47" t="s">
        <v>776</v>
      </c>
      <c r="D314" s="47" t="s">
        <v>777</v>
      </c>
      <c r="E314" s="47" t="s">
        <v>157</v>
      </c>
      <c r="F314" s="81">
        <v>53646.36</v>
      </c>
      <c r="G314" s="47" t="s">
        <v>235</v>
      </c>
      <c r="H314" s="214" t="s">
        <v>156</v>
      </c>
      <c r="I314" s="214"/>
      <c r="J314" s="56" t="s">
        <v>158</v>
      </c>
      <c r="K314" s="58">
        <v>214278.72</v>
      </c>
    </row>
    <row r="315" spans="1:11" ht="12.75">
      <c r="A315" s="47" t="s">
        <v>774</v>
      </c>
      <c r="B315" s="47" t="s">
        <v>775</v>
      </c>
      <c r="C315" s="47" t="s">
        <v>776</v>
      </c>
      <c r="D315" s="47" t="s">
        <v>778</v>
      </c>
      <c r="E315" s="47" t="s">
        <v>157</v>
      </c>
      <c r="F315" s="81">
        <v>27783.61</v>
      </c>
      <c r="G315" s="47" t="s">
        <v>155</v>
      </c>
      <c r="H315" s="214" t="s">
        <v>156</v>
      </c>
      <c r="I315" s="214"/>
      <c r="J315" s="56" t="s">
        <v>158</v>
      </c>
      <c r="K315" s="58">
        <v>214398.22</v>
      </c>
    </row>
    <row r="316" spans="1:11" ht="12.75">
      <c r="A316" s="47" t="s">
        <v>1010</v>
      </c>
      <c r="B316" s="47" t="s">
        <v>1011</v>
      </c>
      <c r="C316" s="47" t="s">
        <v>1012</v>
      </c>
      <c r="D316" s="47" t="s">
        <v>1013</v>
      </c>
      <c r="E316" s="47" t="s">
        <v>157</v>
      </c>
      <c r="F316" s="79">
        <v>2717</v>
      </c>
      <c r="G316" s="47" t="s">
        <v>193</v>
      </c>
      <c r="H316" s="214" t="s">
        <v>156</v>
      </c>
      <c r="I316" s="214"/>
      <c r="J316" s="56" t="s">
        <v>158</v>
      </c>
      <c r="K316" s="58">
        <v>215502.91</v>
      </c>
    </row>
    <row r="317" spans="1:11" ht="12.75">
      <c r="A317" s="47" t="s">
        <v>1010</v>
      </c>
      <c r="B317" s="47" t="s">
        <v>1014</v>
      </c>
      <c r="C317" s="47" t="s">
        <v>335</v>
      </c>
      <c r="D317" s="47" t="s">
        <v>1015</v>
      </c>
      <c r="E317" s="47" t="s">
        <v>157</v>
      </c>
      <c r="F317" s="82">
        <v>169.49</v>
      </c>
      <c r="G317" s="47" t="s">
        <v>193</v>
      </c>
      <c r="H317" s="214" t="s">
        <v>156</v>
      </c>
      <c r="I317" s="214"/>
      <c r="J317" s="56" t="s">
        <v>158</v>
      </c>
      <c r="K317" s="58">
        <v>215977.15</v>
      </c>
    </row>
    <row r="318" spans="1:11" ht="12.75">
      <c r="A318" s="47" t="s">
        <v>354</v>
      </c>
      <c r="B318" s="47" t="s">
        <v>355</v>
      </c>
      <c r="C318" s="47" t="s">
        <v>336</v>
      </c>
      <c r="D318" s="47" t="s">
        <v>356</v>
      </c>
      <c r="E318" s="47" t="s">
        <v>157</v>
      </c>
      <c r="F318" s="84">
        <v>26169.19</v>
      </c>
      <c r="G318" s="47" t="s">
        <v>155</v>
      </c>
      <c r="H318" s="214" t="s">
        <v>156</v>
      </c>
      <c r="I318" s="214"/>
      <c r="J318" s="56" t="s">
        <v>158</v>
      </c>
      <c r="K318" s="58">
        <v>228434.78</v>
      </c>
    </row>
    <row r="319" spans="1:11" ht="12.75">
      <c r="A319" s="47" t="s">
        <v>782</v>
      </c>
      <c r="B319" s="47" t="s">
        <v>783</v>
      </c>
      <c r="C319" s="47" t="s">
        <v>336</v>
      </c>
      <c r="D319" s="47" t="s">
        <v>784</v>
      </c>
      <c r="E319" s="47" t="s">
        <v>157</v>
      </c>
      <c r="F319" s="81">
        <v>3467.8</v>
      </c>
      <c r="G319" s="47" t="s">
        <v>155</v>
      </c>
      <c r="H319" s="214" t="s">
        <v>156</v>
      </c>
      <c r="I319" s="214"/>
      <c r="J319" s="56" t="s">
        <v>158</v>
      </c>
      <c r="K319" s="58">
        <v>243573.76</v>
      </c>
    </row>
    <row r="320" spans="1:11" ht="12.75">
      <c r="A320" s="47" t="s">
        <v>782</v>
      </c>
      <c r="B320" s="47" t="s">
        <v>785</v>
      </c>
      <c r="C320" s="47" t="s">
        <v>776</v>
      </c>
      <c r="D320" s="47" t="s">
        <v>778</v>
      </c>
      <c r="E320" s="47" t="s">
        <v>157</v>
      </c>
      <c r="F320" s="81">
        <v>27783.61</v>
      </c>
      <c r="G320" s="47" t="s">
        <v>155</v>
      </c>
      <c r="H320" s="214" t="s">
        <v>156</v>
      </c>
      <c r="I320" s="214"/>
      <c r="J320" s="56" t="s">
        <v>158</v>
      </c>
      <c r="K320" s="58">
        <v>247816.47</v>
      </c>
    </row>
    <row r="321" spans="1:11" ht="12.75">
      <c r="A321" s="47" t="s">
        <v>782</v>
      </c>
      <c r="B321" s="47" t="s">
        <v>786</v>
      </c>
      <c r="C321" s="47" t="s">
        <v>378</v>
      </c>
      <c r="D321" s="47" t="s">
        <v>379</v>
      </c>
      <c r="E321" s="47" t="s">
        <v>157</v>
      </c>
      <c r="F321" s="84">
        <v>12785.17</v>
      </c>
      <c r="G321" s="47" t="s">
        <v>155</v>
      </c>
      <c r="H321" s="214" t="s">
        <v>156</v>
      </c>
      <c r="I321" s="214"/>
      <c r="J321" s="56" t="s">
        <v>158</v>
      </c>
      <c r="K321" s="58">
        <v>249251.05</v>
      </c>
    </row>
    <row r="322" spans="1:11" ht="12.75">
      <c r="A322" s="47" t="s">
        <v>357</v>
      </c>
      <c r="B322" s="47" t="s">
        <v>360</v>
      </c>
      <c r="C322" s="47" t="s">
        <v>323</v>
      </c>
      <c r="D322" s="47" t="s">
        <v>311</v>
      </c>
      <c r="E322" s="47" t="s">
        <v>157</v>
      </c>
      <c r="F322" s="77">
        <v>1139.49</v>
      </c>
      <c r="G322" s="47" t="s">
        <v>193</v>
      </c>
      <c r="H322" s="214" t="s">
        <v>156</v>
      </c>
      <c r="I322" s="214"/>
      <c r="J322" s="56" t="s">
        <v>158</v>
      </c>
      <c r="K322" s="58">
        <v>251588.76</v>
      </c>
    </row>
    <row r="323" spans="1:11" ht="12.75">
      <c r="A323" s="47" t="s">
        <v>357</v>
      </c>
      <c r="B323" s="47" t="s">
        <v>362</v>
      </c>
      <c r="C323" s="47" t="s">
        <v>361</v>
      </c>
      <c r="D323" s="47" t="s">
        <v>311</v>
      </c>
      <c r="E323" s="47" t="s">
        <v>157</v>
      </c>
      <c r="F323" s="80">
        <v>179.49</v>
      </c>
      <c r="G323" s="47" t="s">
        <v>193</v>
      </c>
      <c r="H323" s="214" t="s">
        <v>156</v>
      </c>
      <c r="I323" s="214"/>
      <c r="J323" s="56" t="s">
        <v>158</v>
      </c>
      <c r="K323" s="58">
        <v>252483.31</v>
      </c>
    </row>
    <row r="324" spans="1:11" ht="12.75">
      <c r="A324" s="47" t="s">
        <v>357</v>
      </c>
      <c r="B324" s="47" t="s">
        <v>363</v>
      </c>
      <c r="C324" s="47" t="s">
        <v>323</v>
      </c>
      <c r="D324" s="47" t="s">
        <v>311</v>
      </c>
      <c r="E324" s="47" t="s">
        <v>157</v>
      </c>
      <c r="F324" s="80">
        <v>383.3</v>
      </c>
      <c r="G324" s="47" t="s">
        <v>155</v>
      </c>
      <c r="H324" s="214" t="s">
        <v>156</v>
      </c>
      <c r="I324" s="214"/>
      <c r="J324" s="56" t="s">
        <v>158</v>
      </c>
      <c r="K324" s="58">
        <v>256983.31</v>
      </c>
    </row>
    <row r="325" spans="1:11" ht="12.75">
      <c r="A325" s="47" t="s">
        <v>357</v>
      </c>
      <c r="B325" s="47" t="s">
        <v>358</v>
      </c>
      <c r="C325" s="47" t="s">
        <v>329</v>
      </c>
      <c r="D325" s="47" t="s">
        <v>332</v>
      </c>
      <c r="E325" s="47" t="s">
        <v>157</v>
      </c>
      <c r="F325" s="78">
        <v>148.06</v>
      </c>
      <c r="G325" s="47" t="s">
        <v>155</v>
      </c>
      <c r="H325" s="214" t="s">
        <v>156</v>
      </c>
      <c r="I325" s="214"/>
      <c r="J325" s="56" t="s">
        <v>158</v>
      </c>
      <c r="K325" s="58">
        <v>262683.31</v>
      </c>
    </row>
    <row r="326" spans="1:11" ht="12.75">
      <c r="A326" s="47" t="s">
        <v>357</v>
      </c>
      <c r="B326" s="47" t="s">
        <v>358</v>
      </c>
      <c r="C326" s="47" t="s">
        <v>329</v>
      </c>
      <c r="D326" s="47" t="s">
        <v>333</v>
      </c>
      <c r="E326" s="47" t="s">
        <v>157</v>
      </c>
      <c r="F326" s="78">
        <v>213.05</v>
      </c>
      <c r="G326" s="47" t="s">
        <v>235</v>
      </c>
      <c r="H326" s="214" t="s">
        <v>156</v>
      </c>
      <c r="I326" s="214"/>
      <c r="J326" s="56" t="s">
        <v>158</v>
      </c>
      <c r="K326" s="58">
        <v>262983.31</v>
      </c>
    </row>
    <row r="327" spans="1:11" ht="12.75">
      <c r="A327" s="47" t="s">
        <v>357</v>
      </c>
      <c r="B327" s="47" t="s">
        <v>359</v>
      </c>
      <c r="C327" s="47" t="s">
        <v>337</v>
      </c>
      <c r="D327" s="47" t="s">
        <v>167</v>
      </c>
      <c r="E327" s="47" t="s">
        <v>157</v>
      </c>
      <c r="F327" s="85">
        <v>1186.18</v>
      </c>
      <c r="G327" s="47" t="s">
        <v>155</v>
      </c>
      <c r="H327" s="214" t="s">
        <v>156</v>
      </c>
      <c r="I327" s="214"/>
      <c r="J327" s="56" t="s">
        <v>158</v>
      </c>
      <c r="K327" s="58">
        <v>272746.89</v>
      </c>
    </row>
    <row r="328" spans="1:11" ht="12.75">
      <c r="A328" s="47" t="s">
        <v>357</v>
      </c>
      <c r="B328" s="47" t="s">
        <v>359</v>
      </c>
      <c r="C328" s="47" t="s">
        <v>337</v>
      </c>
      <c r="D328" s="47" t="s">
        <v>166</v>
      </c>
      <c r="E328" s="47" t="s">
        <v>157</v>
      </c>
      <c r="F328" s="85">
        <v>1664.07</v>
      </c>
      <c r="G328" s="47" t="s">
        <v>155</v>
      </c>
      <c r="H328" s="214" t="s">
        <v>156</v>
      </c>
      <c r="I328" s="214"/>
      <c r="J328" s="56" t="s">
        <v>158</v>
      </c>
      <c r="K328" s="58">
        <v>282469.35</v>
      </c>
    </row>
    <row r="329" spans="1:11" ht="12.75">
      <c r="A329" s="47" t="s">
        <v>357</v>
      </c>
      <c r="B329" s="47" t="s">
        <v>359</v>
      </c>
      <c r="C329" s="47" t="s">
        <v>337</v>
      </c>
      <c r="D329" s="47" t="s">
        <v>165</v>
      </c>
      <c r="E329" s="47" t="s">
        <v>157</v>
      </c>
      <c r="F329" s="85">
        <v>27747.45</v>
      </c>
      <c r="G329" s="47" t="s">
        <v>155</v>
      </c>
      <c r="H329" s="214" t="s">
        <v>156</v>
      </c>
      <c r="I329" s="214"/>
      <c r="J329" s="56" t="s">
        <v>158</v>
      </c>
      <c r="K329" s="58">
        <v>292089.6</v>
      </c>
    </row>
    <row r="330" spans="1:11" ht="12.75">
      <c r="A330" s="47" t="s">
        <v>357</v>
      </c>
      <c r="B330" s="47" t="s">
        <v>359</v>
      </c>
      <c r="C330" s="47" t="s">
        <v>337</v>
      </c>
      <c r="D330" s="47" t="s">
        <v>164</v>
      </c>
      <c r="E330" s="47" t="s">
        <v>157</v>
      </c>
      <c r="F330" s="85">
        <v>8860.25</v>
      </c>
      <c r="G330" s="47" t="s">
        <v>155</v>
      </c>
      <c r="H330" s="214" t="s">
        <v>156</v>
      </c>
      <c r="I330" s="214"/>
      <c r="J330" s="56" t="s">
        <v>158</v>
      </c>
      <c r="K330" s="58">
        <v>292339.6</v>
      </c>
    </row>
    <row r="331" spans="1:11" ht="12.75">
      <c r="A331" s="47" t="s">
        <v>357</v>
      </c>
      <c r="B331" s="47" t="s">
        <v>359</v>
      </c>
      <c r="C331" s="47" t="s">
        <v>337</v>
      </c>
      <c r="D331" s="47" t="s">
        <v>163</v>
      </c>
      <c r="E331" s="47" t="s">
        <v>157</v>
      </c>
      <c r="F331" s="85">
        <v>19505.2</v>
      </c>
      <c r="G331" s="47" t="s">
        <v>235</v>
      </c>
      <c r="H331" s="214" t="s">
        <v>156</v>
      </c>
      <c r="I331" s="214"/>
      <c r="J331" s="56" t="s">
        <v>158</v>
      </c>
      <c r="K331" s="58">
        <v>292636.21</v>
      </c>
    </row>
    <row r="332" spans="1:11" ht="12.75">
      <c r="A332" s="47" t="s">
        <v>787</v>
      </c>
      <c r="B332" s="47" t="s">
        <v>788</v>
      </c>
      <c r="C332" s="47" t="s">
        <v>336</v>
      </c>
      <c r="D332" s="47" t="s">
        <v>789</v>
      </c>
      <c r="E332" s="47" t="s">
        <v>157</v>
      </c>
      <c r="F332" s="81">
        <v>2101.68</v>
      </c>
      <c r="G332" s="47" t="s">
        <v>155</v>
      </c>
      <c r="H332" s="214" t="s">
        <v>156</v>
      </c>
      <c r="I332" s="214"/>
      <c r="J332" s="56" t="s">
        <v>158</v>
      </c>
      <c r="K332" s="58">
        <v>292808.68</v>
      </c>
    </row>
    <row r="333" spans="1:11" ht="12.75">
      <c r="A333" s="47" t="s">
        <v>787</v>
      </c>
      <c r="B333" s="47" t="s">
        <v>788</v>
      </c>
      <c r="C333" s="47" t="s">
        <v>336</v>
      </c>
      <c r="D333" s="47" t="s">
        <v>790</v>
      </c>
      <c r="E333" s="47" t="s">
        <v>157</v>
      </c>
      <c r="F333" s="81">
        <v>2101.68</v>
      </c>
      <c r="G333" s="47" t="s">
        <v>155</v>
      </c>
      <c r="H333" s="214" t="s">
        <v>156</v>
      </c>
      <c r="I333" s="214"/>
      <c r="J333" s="56" t="s">
        <v>158</v>
      </c>
      <c r="K333" s="58">
        <v>293146.31</v>
      </c>
    </row>
    <row r="334" spans="1:11" ht="12.75">
      <c r="A334" s="47" t="s">
        <v>1016</v>
      </c>
      <c r="B334" s="47" t="s">
        <v>1017</v>
      </c>
      <c r="C334" s="47" t="s">
        <v>329</v>
      </c>
      <c r="D334" s="47" t="s">
        <v>344</v>
      </c>
      <c r="E334" s="47" t="s">
        <v>157</v>
      </c>
      <c r="F334" s="78">
        <v>299.22</v>
      </c>
      <c r="G334" s="47" t="s">
        <v>155</v>
      </c>
      <c r="H334" s="214" t="s">
        <v>156</v>
      </c>
      <c r="I334" s="214"/>
      <c r="J334" s="56" t="s">
        <v>158</v>
      </c>
      <c r="K334" s="58">
        <v>293846.73</v>
      </c>
    </row>
    <row r="335" spans="1:11" ht="12.75">
      <c r="A335" s="47" t="s">
        <v>1016</v>
      </c>
      <c r="B335" s="47" t="s">
        <v>1017</v>
      </c>
      <c r="C335" s="47" t="s">
        <v>329</v>
      </c>
      <c r="D335" s="47" t="s">
        <v>348</v>
      </c>
      <c r="E335" s="47" t="s">
        <v>157</v>
      </c>
      <c r="F335" s="78">
        <v>174.36</v>
      </c>
      <c r="G335" s="47" t="s">
        <v>155</v>
      </c>
      <c r="H335" s="214" t="s">
        <v>156</v>
      </c>
      <c r="I335" s="214"/>
      <c r="J335" s="56" t="s">
        <v>158</v>
      </c>
      <c r="K335" s="58">
        <v>294075.54</v>
      </c>
    </row>
    <row r="336" spans="1:11" ht="12.75">
      <c r="A336" s="47" t="s">
        <v>1016</v>
      </c>
      <c r="B336" s="47" t="s">
        <v>1018</v>
      </c>
      <c r="C336" s="47" t="s">
        <v>327</v>
      </c>
      <c r="D336" s="47" t="s">
        <v>344</v>
      </c>
      <c r="E336" s="47" t="s">
        <v>157</v>
      </c>
      <c r="F336" s="78">
        <v>299.22</v>
      </c>
      <c r="G336" s="47" t="s">
        <v>155</v>
      </c>
      <c r="H336" s="214" t="s">
        <v>156</v>
      </c>
      <c r="I336" s="214"/>
      <c r="J336" s="56" t="s">
        <v>158</v>
      </c>
      <c r="K336" s="58">
        <v>295550.12</v>
      </c>
    </row>
    <row r="337" spans="1:11" ht="12.75">
      <c r="A337" s="47" t="s">
        <v>1016</v>
      </c>
      <c r="B337" s="47" t="s">
        <v>1018</v>
      </c>
      <c r="C337" s="47" t="s">
        <v>327</v>
      </c>
      <c r="D337" s="47" t="s">
        <v>348</v>
      </c>
      <c r="E337" s="47" t="s">
        <v>157</v>
      </c>
      <c r="F337" s="78">
        <v>261.54</v>
      </c>
      <c r="G337" s="47" t="s">
        <v>155</v>
      </c>
      <c r="H337" s="214" t="s">
        <v>156</v>
      </c>
      <c r="I337" s="214"/>
      <c r="J337" s="56" t="s">
        <v>158</v>
      </c>
      <c r="K337" s="58">
        <v>296757.75</v>
      </c>
    </row>
    <row r="338" spans="1:11" ht="12.75">
      <c r="A338" s="47" t="s">
        <v>1016</v>
      </c>
      <c r="B338" s="47" t="s">
        <v>1018</v>
      </c>
      <c r="C338" s="47" t="s">
        <v>327</v>
      </c>
      <c r="D338" s="47" t="s">
        <v>734</v>
      </c>
      <c r="E338" s="47" t="s">
        <v>157</v>
      </c>
      <c r="F338" s="78">
        <v>122.03</v>
      </c>
      <c r="G338" s="47" t="s">
        <v>155</v>
      </c>
      <c r="H338" s="214" t="s">
        <v>156</v>
      </c>
      <c r="I338" s="214"/>
      <c r="J338" s="56" t="s">
        <v>158</v>
      </c>
      <c r="K338" s="58">
        <v>297177.41</v>
      </c>
    </row>
    <row r="339" spans="1:11" ht="12.75">
      <c r="A339" s="47" t="s">
        <v>581</v>
      </c>
      <c r="B339" s="47" t="s">
        <v>582</v>
      </c>
      <c r="C339" s="47" t="s">
        <v>299</v>
      </c>
      <c r="D339" s="47" t="s">
        <v>583</v>
      </c>
      <c r="E339" s="47" t="s">
        <v>157</v>
      </c>
      <c r="F339" s="77">
        <v>1104.69</v>
      </c>
      <c r="G339" s="47" t="s">
        <v>155</v>
      </c>
      <c r="H339" s="214" t="s">
        <v>156</v>
      </c>
      <c r="I339" s="214"/>
      <c r="J339" s="56" t="s">
        <v>158</v>
      </c>
      <c r="K339" s="58">
        <v>297495.59</v>
      </c>
    </row>
    <row r="340" spans="1:11" ht="12.75">
      <c r="A340" s="47" t="s">
        <v>581</v>
      </c>
      <c r="B340" s="47" t="s">
        <v>584</v>
      </c>
      <c r="C340" s="47" t="s">
        <v>323</v>
      </c>
      <c r="D340" s="47" t="s">
        <v>311</v>
      </c>
      <c r="E340" s="47" t="s">
        <v>157</v>
      </c>
      <c r="F340" s="80">
        <v>474.24</v>
      </c>
      <c r="G340" s="47" t="s">
        <v>155</v>
      </c>
      <c r="H340" s="214" t="s">
        <v>156</v>
      </c>
      <c r="I340" s="214"/>
      <c r="J340" s="56" t="s">
        <v>158</v>
      </c>
      <c r="K340" s="58">
        <v>308512.54</v>
      </c>
    </row>
    <row r="341" spans="1:11" ht="12.75">
      <c r="A341" s="47" t="s">
        <v>791</v>
      </c>
      <c r="B341" s="47" t="s">
        <v>792</v>
      </c>
      <c r="C341" s="47" t="s">
        <v>347</v>
      </c>
      <c r="D341" s="47" t="s">
        <v>344</v>
      </c>
      <c r="E341" s="47" t="s">
        <v>157</v>
      </c>
      <c r="F341" s="78">
        <v>149.61</v>
      </c>
      <c r="G341" s="47" t="s">
        <v>155</v>
      </c>
      <c r="H341" s="214" t="s">
        <v>156</v>
      </c>
      <c r="I341" s="214"/>
      <c r="J341" s="56" t="s">
        <v>158</v>
      </c>
      <c r="K341" s="58">
        <v>320970.17</v>
      </c>
    </row>
    <row r="342" spans="1:11" ht="12.75">
      <c r="A342" s="47" t="s">
        <v>791</v>
      </c>
      <c r="B342" s="47" t="s">
        <v>792</v>
      </c>
      <c r="C342" s="47" t="s">
        <v>347</v>
      </c>
      <c r="D342" s="47" t="s">
        <v>348</v>
      </c>
      <c r="E342" s="47" t="s">
        <v>157</v>
      </c>
      <c r="F342" s="78">
        <v>167.8</v>
      </c>
      <c r="G342" s="47" t="s">
        <v>155</v>
      </c>
      <c r="H342" s="214" t="s">
        <v>156</v>
      </c>
      <c r="I342" s="214"/>
      <c r="J342" s="56" t="s">
        <v>158</v>
      </c>
      <c r="K342" s="58">
        <v>321221.97</v>
      </c>
    </row>
    <row r="343" spans="1:11" ht="12.75">
      <c r="A343" s="47" t="s">
        <v>791</v>
      </c>
      <c r="B343" s="47" t="s">
        <v>792</v>
      </c>
      <c r="C343" s="47" t="s">
        <v>347</v>
      </c>
      <c r="D343" s="47" t="s">
        <v>734</v>
      </c>
      <c r="E343" s="47" t="s">
        <v>157</v>
      </c>
      <c r="F343" s="78">
        <v>152.54</v>
      </c>
      <c r="G343" s="47" t="s">
        <v>155</v>
      </c>
      <c r="H343" s="214" t="s">
        <v>156</v>
      </c>
      <c r="I343" s="214"/>
      <c r="J343" s="56" t="s">
        <v>158</v>
      </c>
      <c r="K343" s="58">
        <v>321460.6</v>
      </c>
    </row>
    <row r="344" spans="1:11" ht="12.75">
      <c r="A344" s="47" t="s">
        <v>791</v>
      </c>
      <c r="B344" s="47" t="s">
        <v>793</v>
      </c>
      <c r="C344" s="47" t="s">
        <v>327</v>
      </c>
      <c r="D344" s="47" t="s">
        <v>344</v>
      </c>
      <c r="E344" s="47" t="s">
        <v>157</v>
      </c>
      <c r="F344" s="78">
        <v>59.84</v>
      </c>
      <c r="G344" s="47" t="s">
        <v>155</v>
      </c>
      <c r="H344" s="214" t="s">
        <v>156</v>
      </c>
      <c r="I344" s="214"/>
      <c r="J344" s="56" t="s">
        <v>158</v>
      </c>
      <c r="K344" s="58">
        <v>321740.37</v>
      </c>
    </row>
    <row r="345" spans="1:11" ht="12.75">
      <c r="A345" s="47" t="s">
        <v>791</v>
      </c>
      <c r="B345" s="47" t="s">
        <v>793</v>
      </c>
      <c r="C345" s="47" t="s">
        <v>327</v>
      </c>
      <c r="D345" s="47" t="s">
        <v>348</v>
      </c>
      <c r="E345" s="47" t="s">
        <v>157</v>
      </c>
      <c r="F345" s="78">
        <v>335.59</v>
      </c>
      <c r="G345" s="47" t="s">
        <v>155</v>
      </c>
      <c r="H345" s="214" t="s">
        <v>156</v>
      </c>
      <c r="I345" s="214"/>
      <c r="J345" s="56" t="s">
        <v>158</v>
      </c>
      <c r="K345" s="58">
        <v>321939.23</v>
      </c>
    </row>
    <row r="346" spans="1:11" ht="12.75">
      <c r="A346" s="47" t="s">
        <v>791</v>
      </c>
      <c r="B346" s="47" t="s">
        <v>793</v>
      </c>
      <c r="C346" s="47" t="s">
        <v>327</v>
      </c>
      <c r="D346" s="47" t="s">
        <v>734</v>
      </c>
      <c r="E346" s="47" t="s">
        <v>157</v>
      </c>
      <c r="F346" s="78">
        <v>122.03</v>
      </c>
      <c r="G346" s="47" t="s">
        <v>193</v>
      </c>
      <c r="H346" s="214" t="s">
        <v>156</v>
      </c>
      <c r="I346" s="214"/>
      <c r="J346" s="56" t="s">
        <v>158</v>
      </c>
      <c r="K346" s="58">
        <v>322322.53</v>
      </c>
    </row>
    <row r="347" spans="1:11" ht="12.75">
      <c r="A347" s="47" t="s">
        <v>791</v>
      </c>
      <c r="B347" s="47" t="s">
        <v>794</v>
      </c>
      <c r="C347" s="47" t="s">
        <v>329</v>
      </c>
      <c r="D347" s="47" t="s">
        <v>332</v>
      </c>
      <c r="E347" s="47" t="s">
        <v>157</v>
      </c>
      <c r="F347" s="78">
        <v>503.6</v>
      </c>
      <c r="G347" s="47" t="s">
        <v>193</v>
      </c>
      <c r="H347" s="214" t="s">
        <v>156</v>
      </c>
      <c r="I347" s="214"/>
      <c r="J347" s="56" t="s">
        <v>158</v>
      </c>
      <c r="K347" s="58">
        <v>322502.02</v>
      </c>
    </row>
    <row r="348" spans="1:11" ht="12.75">
      <c r="A348" s="47" t="s">
        <v>791</v>
      </c>
      <c r="B348" s="47" t="s">
        <v>794</v>
      </c>
      <c r="C348" s="47" t="s">
        <v>329</v>
      </c>
      <c r="D348" s="47" t="s">
        <v>333</v>
      </c>
      <c r="E348" s="47" t="s">
        <v>157</v>
      </c>
      <c r="F348" s="78">
        <v>556.81</v>
      </c>
      <c r="G348" s="47" t="s">
        <v>235</v>
      </c>
      <c r="H348" s="214" t="s">
        <v>156</v>
      </c>
      <c r="I348" s="214"/>
      <c r="J348" s="56" t="s">
        <v>158</v>
      </c>
      <c r="K348" s="58">
        <v>357566.43</v>
      </c>
    </row>
    <row r="349" spans="1:11" ht="12.75">
      <c r="A349" s="47" t="s">
        <v>791</v>
      </c>
      <c r="B349" s="47" t="s">
        <v>794</v>
      </c>
      <c r="C349" s="47" t="s">
        <v>329</v>
      </c>
      <c r="D349" s="47" t="s">
        <v>352</v>
      </c>
      <c r="E349" s="47" t="s">
        <v>157</v>
      </c>
      <c r="F349" s="79">
        <v>3780.64</v>
      </c>
      <c r="G349" s="47" t="s">
        <v>155</v>
      </c>
      <c r="H349" s="214" t="s">
        <v>156</v>
      </c>
      <c r="I349" s="214"/>
      <c r="J349" s="56" t="s">
        <v>158</v>
      </c>
      <c r="K349" s="58">
        <v>358400.4</v>
      </c>
    </row>
    <row r="350" spans="1:11" ht="12.75">
      <c r="A350" s="47" t="s">
        <v>791</v>
      </c>
      <c r="B350" s="47" t="s">
        <v>794</v>
      </c>
      <c r="C350" s="47" t="s">
        <v>329</v>
      </c>
      <c r="D350" s="47" t="s">
        <v>681</v>
      </c>
      <c r="E350" s="47" t="s">
        <v>157</v>
      </c>
      <c r="F350" s="79">
        <v>1203.39</v>
      </c>
      <c r="G350" s="47" t="s">
        <v>155</v>
      </c>
      <c r="H350" s="214" t="s">
        <v>156</v>
      </c>
      <c r="I350" s="214"/>
      <c r="J350" s="56" t="s">
        <v>158</v>
      </c>
      <c r="K350" s="58">
        <v>358642.8</v>
      </c>
    </row>
    <row r="351" spans="1:11" ht="12.75">
      <c r="A351" s="47" t="s">
        <v>791</v>
      </c>
      <c r="B351" s="47" t="s">
        <v>795</v>
      </c>
      <c r="C351" s="47" t="s">
        <v>327</v>
      </c>
      <c r="D351" s="47" t="s">
        <v>332</v>
      </c>
      <c r="E351" s="47" t="s">
        <v>157</v>
      </c>
      <c r="F351" s="78">
        <v>223.82</v>
      </c>
      <c r="G351" s="47" t="s">
        <v>235</v>
      </c>
      <c r="H351" s="214" t="s">
        <v>156</v>
      </c>
      <c r="I351" s="214"/>
      <c r="J351" s="56" t="s">
        <v>158</v>
      </c>
      <c r="K351" s="58">
        <v>364354</v>
      </c>
    </row>
    <row r="352" spans="1:11" ht="12.75">
      <c r="A352" s="47" t="s">
        <v>791</v>
      </c>
      <c r="B352" s="47" t="s">
        <v>795</v>
      </c>
      <c r="C352" s="47" t="s">
        <v>327</v>
      </c>
      <c r="D352" s="47" t="s">
        <v>333</v>
      </c>
      <c r="E352" s="47" t="s">
        <v>157</v>
      </c>
      <c r="F352" s="78">
        <v>318.18</v>
      </c>
      <c r="G352" s="47" t="s">
        <v>155</v>
      </c>
      <c r="H352" s="214" t="s">
        <v>156</v>
      </c>
      <c r="I352" s="214"/>
      <c r="J352" s="56" t="s">
        <v>158</v>
      </c>
      <c r="K352" s="58">
        <v>391282.84</v>
      </c>
    </row>
    <row r="353" spans="1:11" ht="12.75">
      <c r="A353" s="47" t="s">
        <v>791</v>
      </c>
      <c r="B353" s="47" t="s">
        <v>795</v>
      </c>
      <c r="C353" s="47" t="s">
        <v>327</v>
      </c>
      <c r="D353" s="47" t="s">
        <v>352</v>
      </c>
      <c r="E353" s="47" t="s">
        <v>157</v>
      </c>
      <c r="F353" s="79">
        <v>3150.53</v>
      </c>
      <c r="G353" s="47" t="s">
        <v>155</v>
      </c>
      <c r="H353" s="214" t="s">
        <v>156</v>
      </c>
      <c r="I353" s="214"/>
      <c r="J353" s="56" t="s">
        <v>158</v>
      </c>
      <c r="K353" s="58">
        <v>418211.68</v>
      </c>
    </row>
    <row r="354" spans="1:11" ht="12.75">
      <c r="A354" s="47" t="s">
        <v>791</v>
      </c>
      <c r="B354" s="47" t="s">
        <v>795</v>
      </c>
      <c r="C354" s="47" t="s">
        <v>327</v>
      </c>
      <c r="D354" s="47" t="s">
        <v>796</v>
      </c>
      <c r="E354" s="47" t="s">
        <v>157</v>
      </c>
      <c r="F354" s="78">
        <v>242.37</v>
      </c>
      <c r="G354" s="47" t="s">
        <v>193</v>
      </c>
      <c r="H354" s="214" t="s">
        <v>156</v>
      </c>
      <c r="I354" s="214"/>
      <c r="J354" s="56" t="s">
        <v>158</v>
      </c>
      <c r="K354" s="58">
        <v>418221.68</v>
      </c>
    </row>
    <row r="355" spans="1:11" ht="12.75">
      <c r="A355" s="47" t="s">
        <v>791</v>
      </c>
      <c r="B355" s="47" t="s">
        <v>795</v>
      </c>
      <c r="C355" s="47" t="s">
        <v>327</v>
      </c>
      <c r="D355" s="47" t="s">
        <v>797</v>
      </c>
      <c r="E355" s="47" t="s">
        <v>157</v>
      </c>
      <c r="F355" s="79">
        <v>1198.31</v>
      </c>
      <c r="G355" s="47" t="s">
        <v>155</v>
      </c>
      <c r="H355" s="214" t="s">
        <v>156</v>
      </c>
      <c r="I355" s="214"/>
      <c r="J355" s="56" t="s">
        <v>158</v>
      </c>
      <c r="K355" s="58">
        <v>424689.9</v>
      </c>
    </row>
    <row r="356" spans="1:11" ht="12.75">
      <c r="A356" s="47" t="s">
        <v>791</v>
      </c>
      <c r="B356" s="47" t="s">
        <v>795</v>
      </c>
      <c r="C356" s="47" t="s">
        <v>327</v>
      </c>
      <c r="D356" s="47" t="s">
        <v>798</v>
      </c>
      <c r="E356" s="47" t="s">
        <v>157</v>
      </c>
      <c r="F356" s="79">
        <v>2118.65</v>
      </c>
      <c r="G356" s="47" t="s">
        <v>155</v>
      </c>
      <c r="H356" s="214" t="s">
        <v>156</v>
      </c>
      <c r="I356" s="214"/>
      <c r="J356" s="56" t="s">
        <v>158</v>
      </c>
      <c r="K356" s="58">
        <v>434986.51</v>
      </c>
    </row>
    <row r="357" spans="1:11" ht="12.75">
      <c r="A357" s="47" t="s">
        <v>791</v>
      </c>
      <c r="B357" s="47" t="s">
        <v>799</v>
      </c>
      <c r="C357" s="47" t="s">
        <v>347</v>
      </c>
      <c r="D357" s="47" t="s">
        <v>332</v>
      </c>
      <c r="E357" s="47" t="s">
        <v>157</v>
      </c>
      <c r="F357" s="78">
        <v>27.98</v>
      </c>
      <c r="G357" s="47" t="s">
        <v>235</v>
      </c>
      <c r="H357" s="214" t="s">
        <v>156</v>
      </c>
      <c r="I357" s="214"/>
      <c r="J357" s="56" t="s">
        <v>158</v>
      </c>
      <c r="K357" s="58">
        <v>436336.51</v>
      </c>
    </row>
    <row r="358" spans="1:11" ht="12.75">
      <c r="A358" s="47" t="s">
        <v>791</v>
      </c>
      <c r="B358" s="47" t="s">
        <v>799</v>
      </c>
      <c r="C358" s="47" t="s">
        <v>347</v>
      </c>
      <c r="D358" s="47" t="s">
        <v>333</v>
      </c>
      <c r="E358" s="47" t="s">
        <v>157</v>
      </c>
      <c r="F358" s="78">
        <v>39.77</v>
      </c>
      <c r="G358" s="47" t="s">
        <v>235</v>
      </c>
      <c r="H358" s="214" t="s">
        <v>156</v>
      </c>
      <c r="I358" s="214"/>
      <c r="J358" s="56" t="s">
        <v>158</v>
      </c>
      <c r="K358" s="58">
        <v>436436.51</v>
      </c>
    </row>
    <row r="359" spans="1:11" ht="12.75">
      <c r="A359" s="47" t="s">
        <v>791</v>
      </c>
      <c r="B359" s="47" t="s">
        <v>800</v>
      </c>
      <c r="C359" s="47" t="s">
        <v>336</v>
      </c>
      <c r="D359" s="47" t="s">
        <v>801</v>
      </c>
      <c r="E359" s="47" t="s">
        <v>157</v>
      </c>
      <c r="F359" s="81">
        <v>1900</v>
      </c>
      <c r="G359" s="47" t="s">
        <v>155</v>
      </c>
      <c r="H359" s="214" t="s">
        <v>156</v>
      </c>
      <c r="I359" s="214"/>
      <c r="J359" s="56" t="s">
        <v>158</v>
      </c>
      <c r="K359" s="58">
        <v>446067.24</v>
      </c>
    </row>
    <row r="360" spans="1:11" ht="12.75">
      <c r="A360" s="47" t="s">
        <v>585</v>
      </c>
      <c r="B360" s="47" t="s">
        <v>594</v>
      </c>
      <c r="C360" s="47" t="s">
        <v>299</v>
      </c>
      <c r="D360" s="47" t="s">
        <v>583</v>
      </c>
      <c r="E360" s="47" t="s">
        <v>157</v>
      </c>
      <c r="F360" s="80">
        <v>894.55</v>
      </c>
      <c r="G360" s="47" t="s">
        <v>155</v>
      </c>
      <c r="H360" s="214" t="s">
        <v>156</v>
      </c>
      <c r="I360" s="214"/>
      <c r="J360" s="56" t="s">
        <v>158</v>
      </c>
      <c r="K360" s="58">
        <v>446317.24</v>
      </c>
    </row>
    <row r="361" spans="1:11" ht="12.75">
      <c r="A361" s="47" t="s">
        <v>585</v>
      </c>
      <c r="B361" s="47" t="s">
        <v>586</v>
      </c>
      <c r="C361" s="47" t="s">
        <v>336</v>
      </c>
      <c r="D361" s="47" t="s">
        <v>587</v>
      </c>
      <c r="E361" s="47" t="s">
        <v>157</v>
      </c>
      <c r="F361" s="81">
        <v>12457.63</v>
      </c>
      <c r="G361" s="47" t="s">
        <v>193</v>
      </c>
      <c r="H361" s="214" t="s">
        <v>156</v>
      </c>
      <c r="I361" s="214"/>
      <c r="J361" s="56" t="s">
        <v>158</v>
      </c>
      <c r="K361" s="58">
        <v>446740.97</v>
      </c>
    </row>
    <row r="362" spans="1:11" ht="12.75">
      <c r="A362" s="47" t="s">
        <v>585</v>
      </c>
      <c r="B362" s="47" t="s">
        <v>588</v>
      </c>
      <c r="C362" s="47" t="s">
        <v>316</v>
      </c>
      <c r="D362" s="47" t="s">
        <v>589</v>
      </c>
      <c r="E362" s="47" t="s">
        <v>157</v>
      </c>
      <c r="F362" s="81">
        <v>15138.98</v>
      </c>
      <c r="G362" s="47" t="s">
        <v>193</v>
      </c>
      <c r="H362" s="214" t="s">
        <v>156</v>
      </c>
      <c r="I362" s="214"/>
      <c r="J362" s="56" t="s">
        <v>158</v>
      </c>
      <c r="K362" s="58">
        <v>449766.91</v>
      </c>
    </row>
    <row r="363" spans="1:11" ht="12.75">
      <c r="A363" s="47" t="s">
        <v>585</v>
      </c>
      <c r="B363" s="47" t="s">
        <v>590</v>
      </c>
      <c r="C363" s="47" t="s">
        <v>316</v>
      </c>
      <c r="D363" s="47" t="s">
        <v>591</v>
      </c>
      <c r="E363" s="47" t="s">
        <v>157</v>
      </c>
      <c r="F363" s="81">
        <v>4242.71</v>
      </c>
      <c r="G363" s="47" t="s">
        <v>193</v>
      </c>
      <c r="H363" s="214" t="s">
        <v>156</v>
      </c>
      <c r="I363" s="214"/>
      <c r="J363" s="56" t="s">
        <v>158</v>
      </c>
      <c r="K363" s="58">
        <v>457331.77</v>
      </c>
    </row>
    <row r="364" spans="1:11" ht="12.75">
      <c r="A364" s="47" t="s">
        <v>585</v>
      </c>
      <c r="B364" s="47" t="s">
        <v>590</v>
      </c>
      <c r="C364" s="47" t="s">
        <v>316</v>
      </c>
      <c r="D364" s="47" t="s">
        <v>592</v>
      </c>
      <c r="E364" s="47" t="s">
        <v>157</v>
      </c>
      <c r="F364" s="81">
        <v>1434.58</v>
      </c>
      <c r="G364" s="47" t="s">
        <v>193</v>
      </c>
      <c r="H364" s="214" t="s">
        <v>156</v>
      </c>
      <c r="I364" s="214"/>
      <c r="J364" s="56" t="s">
        <v>158</v>
      </c>
      <c r="K364" s="58">
        <v>460364.63</v>
      </c>
    </row>
    <row r="365" spans="1:11" ht="12.75">
      <c r="A365" s="47" t="s">
        <v>585</v>
      </c>
      <c r="B365" s="47" t="s">
        <v>593</v>
      </c>
      <c r="C365" s="47" t="s">
        <v>378</v>
      </c>
      <c r="D365" s="47" t="s">
        <v>379</v>
      </c>
      <c r="E365" s="47" t="s">
        <v>157</v>
      </c>
      <c r="F365" s="84">
        <v>2337.71</v>
      </c>
      <c r="G365" s="47" t="s">
        <v>193</v>
      </c>
      <c r="H365" s="214" t="s">
        <v>156</v>
      </c>
      <c r="I365" s="214"/>
      <c r="J365" s="56" t="s">
        <v>158</v>
      </c>
      <c r="K365" s="58">
        <v>464848.47</v>
      </c>
    </row>
    <row r="366" spans="1:11" ht="12.75">
      <c r="A366" s="47" t="s">
        <v>802</v>
      </c>
      <c r="B366" s="47" t="s">
        <v>803</v>
      </c>
      <c r="C366" s="47" t="s">
        <v>366</v>
      </c>
      <c r="D366" s="47" t="s">
        <v>804</v>
      </c>
      <c r="E366" s="47" t="s">
        <v>157</v>
      </c>
      <c r="F366" s="82">
        <v>506.78</v>
      </c>
      <c r="G366" s="47" t="s">
        <v>193</v>
      </c>
      <c r="H366" s="214" t="s">
        <v>156</v>
      </c>
      <c r="I366" s="214"/>
      <c r="J366" s="56" t="s">
        <v>158</v>
      </c>
      <c r="K366" s="58">
        <v>467730.93</v>
      </c>
    </row>
    <row r="367" spans="1:11" ht="12.75">
      <c r="A367" s="47" t="s">
        <v>802</v>
      </c>
      <c r="B367" s="47" t="s">
        <v>805</v>
      </c>
      <c r="C367" s="47" t="s">
        <v>336</v>
      </c>
      <c r="D367" s="47" t="s">
        <v>806</v>
      </c>
      <c r="E367" s="47" t="s">
        <v>157</v>
      </c>
      <c r="F367" s="81">
        <v>1118.64</v>
      </c>
      <c r="G367" s="47" t="s">
        <v>193</v>
      </c>
      <c r="H367" s="214" t="s">
        <v>156</v>
      </c>
      <c r="I367" s="214"/>
      <c r="J367" s="56" t="s">
        <v>158</v>
      </c>
      <c r="K367" s="58">
        <v>475737.78</v>
      </c>
    </row>
    <row r="368" spans="1:11" ht="12.75">
      <c r="A368" s="47" t="s">
        <v>802</v>
      </c>
      <c r="B368" s="47" t="s">
        <v>805</v>
      </c>
      <c r="C368" s="47" t="s">
        <v>336</v>
      </c>
      <c r="D368" s="47" t="s">
        <v>807</v>
      </c>
      <c r="E368" s="47" t="s">
        <v>157</v>
      </c>
      <c r="F368" s="81">
        <v>5902.54</v>
      </c>
      <c r="G368" s="47" t="s">
        <v>193</v>
      </c>
      <c r="H368" s="214" t="s">
        <v>156</v>
      </c>
      <c r="I368" s="214"/>
      <c r="J368" s="56" t="s">
        <v>158</v>
      </c>
      <c r="K368" s="58">
        <v>502961.07</v>
      </c>
    </row>
    <row r="369" spans="1:11" ht="12.75">
      <c r="A369" s="47" t="s">
        <v>364</v>
      </c>
      <c r="B369" s="47" t="s">
        <v>365</v>
      </c>
      <c r="C369" s="47" t="s">
        <v>366</v>
      </c>
      <c r="D369" s="47" t="s">
        <v>289</v>
      </c>
      <c r="E369" s="47" t="s">
        <v>157</v>
      </c>
      <c r="F369" s="81">
        <v>1667.95</v>
      </c>
      <c r="G369" s="47" t="s">
        <v>193</v>
      </c>
      <c r="H369" s="214" t="s">
        <v>156</v>
      </c>
      <c r="I369" s="214"/>
      <c r="J369" s="56" t="s">
        <v>158</v>
      </c>
      <c r="K369" s="58">
        <v>560610.39</v>
      </c>
    </row>
    <row r="370" spans="1:11" ht="12.75">
      <c r="A370" s="47" t="s">
        <v>364</v>
      </c>
      <c r="B370" s="47" t="s">
        <v>365</v>
      </c>
      <c r="C370" s="47" t="s">
        <v>366</v>
      </c>
      <c r="D370" s="47" t="s">
        <v>162</v>
      </c>
      <c r="E370" s="47" t="s">
        <v>157</v>
      </c>
      <c r="F370" s="82">
        <v>640.03</v>
      </c>
      <c r="G370" s="47" t="s">
        <v>193</v>
      </c>
      <c r="H370" s="214" t="s">
        <v>156</v>
      </c>
      <c r="I370" s="214"/>
      <c r="J370" s="56" t="s">
        <v>158</v>
      </c>
      <c r="K370" s="58">
        <v>631070.67</v>
      </c>
    </row>
    <row r="371" spans="1:11" ht="12.75">
      <c r="A371" s="47" t="s">
        <v>364</v>
      </c>
      <c r="B371" s="47" t="s">
        <v>365</v>
      </c>
      <c r="C371" s="47" t="s">
        <v>366</v>
      </c>
      <c r="D371" s="47" t="s">
        <v>161</v>
      </c>
      <c r="E371" s="47" t="s">
        <v>157</v>
      </c>
      <c r="F371" s="82">
        <v>289.97</v>
      </c>
      <c r="G371" s="47" t="s">
        <v>193</v>
      </c>
      <c r="H371" s="214" t="s">
        <v>156</v>
      </c>
      <c r="I371" s="214"/>
      <c r="J371" s="56" t="s">
        <v>158</v>
      </c>
      <c r="K371" s="58">
        <v>2120281.47</v>
      </c>
    </row>
    <row r="372" spans="1:11" ht="12.75">
      <c r="A372" s="47" t="s">
        <v>364</v>
      </c>
      <c r="B372" s="47" t="s">
        <v>365</v>
      </c>
      <c r="C372" s="47" t="s">
        <v>366</v>
      </c>
      <c r="D372" s="47" t="s">
        <v>153</v>
      </c>
      <c r="E372" s="47" t="s">
        <v>157</v>
      </c>
      <c r="F372" s="82">
        <v>580.8</v>
      </c>
      <c r="G372" s="47" t="s">
        <v>193</v>
      </c>
      <c r="H372" s="214" t="s">
        <v>156</v>
      </c>
      <c r="I372" s="214"/>
      <c r="J372" s="56" t="s">
        <v>158</v>
      </c>
      <c r="K372" s="58">
        <v>2120552.08</v>
      </c>
    </row>
    <row r="373" spans="1:11" ht="12.75">
      <c r="A373" s="47" t="s">
        <v>364</v>
      </c>
      <c r="B373" s="47" t="s">
        <v>365</v>
      </c>
      <c r="C373" s="47" t="s">
        <v>366</v>
      </c>
      <c r="D373" s="47" t="s">
        <v>208</v>
      </c>
      <c r="E373" s="47" t="s">
        <v>157</v>
      </c>
      <c r="F373" s="82">
        <v>247.26</v>
      </c>
      <c r="G373" s="47" t="s">
        <v>193</v>
      </c>
      <c r="H373" s="214" t="s">
        <v>156</v>
      </c>
      <c r="I373" s="214"/>
      <c r="J373" s="56" t="s">
        <v>158</v>
      </c>
      <c r="K373" s="58">
        <v>2124394.7</v>
      </c>
    </row>
    <row r="374" spans="1:11" ht="12.75">
      <c r="A374" s="47" t="s">
        <v>364</v>
      </c>
      <c r="B374" s="47" t="s">
        <v>365</v>
      </c>
      <c r="C374" s="47" t="s">
        <v>366</v>
      </c>
      <c r="D374" s="47" t="s">
        <v>209</v>
      </c>
      <c r="E374" s="47" t="s">
        <v>157</v>
      </c>
      <c r="F374" s="82">
        <v>288</v>
      </c>
      <c r="G374" s="47" t="s">
        <v>193</v>
      </c>
      <c r="H374" s="214" t="s">
        <v>156</v>
      </c>
      <c r="I374" s="214"/>
      <c r="J374" s="56" t="s">
        <v>158</v>
      </c>
      <c r="K374" s="58">
        <v>2125747.74</v>
      </c>
    </row>
    <row r="375" spans="1:11" ht="12.75">
      <c r="A375" s="47" t="s">
        <v>364</v>
      </c>
      <c r="B375" s="47" t="s">
        <v>365</v>
      </c>
      <c r="C375" s="47" t="s">
        <v>366</v>
      </c>
      <c r="D375" s="47" t="s">
        <v>211</v>
      </c>
      <c r="E375" s="47" t="s">
        <v>157</v>
      </c>
      <c r="F375" s="81">
        <v>2482.48</v>
      </c>
      <c r="G375" s="47" t="s">
        <v>193</v>
      </c>
      <c r="H375" s="214" t="s">
        <v>156</v>
      </c>
      <c r="I375" s="214"/>
      <c r="J375" s="56" t="s">
        <v>158</v>
      </c>
      <c r="K375" s="58">
        <v>2126018.35</v>
      </c>
    </row>
    <row r="376" spans="1:11" ht="12.75">
      <c r="A376" s="47" t="s">
        <v>364</v>
      </c>
      <c r="B376" s="47" t="s">
        <v>365</v>
      </c>
      <c r="C376" s="47" t="s">
        <v>366</v>
      </c>
      <c r="D376" s="47" t="s">
        <v>212</v>
      </c>
      <c r="E376" s="47" t="s">
        <v>157</v>
      </c>
      <c r="F376" s="82">
        <v>640.03</v>
      </c>
      <c r="G376" s="47" t="s">
        <v>193</v>
      </c>
      <c r="H376" s="214" t="s">
        <v>156</v>
      </c>
      <c r="I376" s="214"/>
      <c r="J376" s="56" t="s">
        <v>158</v>
      </c>
      <c r="K376" s="58">
        <v>2128724.42</v>
      </c>
    </row>
    <row r="377" spans="1:11" ht="12.75">
      <c r="A377" s="47" t="s">
        <v>364</v>
      </c>
      <c r="B377" s="47" t="s">
        <v>365</v>
      </c>
      <c r="C377" s="47" t="s">
        <v>366</v>
      </c>
      <c r="D377" s="47" t="s">
        <v>213</v>
      </c>
      <c r="E377" s="47" t="s">
        <v>157</v>
      </c>
      <c r="F377" s="82">
        <v>223.06</v>
      </c>
      <c r="G377" s="47" t="s">
        <v>193</v>
      </c>
      <c r="H377" s="214" t="s">
        <v>156</v>
      </c>
      <c r="I377" s="214"/>
      <c r="J377" s="56" t="s">
        <v>158</v>
      </c>
      <c r="K377" s="58">
        <v>2132512.92</v>
      </c>
    </row>
    <row r="378" spans="1:11" ht="12.75">
      <c r="A378" s="47" t="s">
        <v>364</v>
      </c>
      <c r="B378" s="47" t="s">
        <v>365</v>
      </c>
      <c r="C378" s="47" t="s">
        <v>366</v>
      </c>
      <c r="D378" s="47" t="s">
        <v>214</v>
      </c>
      <c r="E378" s="47" t="s">
        <v>157</v>
      </c>
      <c r="F378" s="82">
        <v>872.75</v>
      </c>
      <c r="G378" s="47" t="s">
        <v>193</v>
      </c>
      <c r="H378" s="214" t="s">
        <v>156</v>
      </c>
      <c r="I378" s="214"/>
      <c r="J378" s="56" t="s">
        <v>158</v>
      </c>
      <c r="K378" s="58">
        <v>2133865.96</v>
      </c>
    </row>
    <row r="379" spans="1:11" ht="12.75">
      <c r="A379" s="47" t="s">
        <v>364</v>
      </c>
      <c r="B379" s="47" t="s">
        <v>365</v>
      </c>
      <c r="C379" s="47" t="s">
        <v>366</v>
      </c>
      <c r="D379" s="47" t="s">
        <v>215</v>
      </c>
      <c r="E379" s="47" t="s">
        <v>157</v>
      </c>
      <c r="F379" s="81">
        <v>2133.4</v>
      </c>
      <c r="G379" s="47" t="s">
        <v>155</v>
      </c>
      <c r="H379" s="214" t="s">
        <v>156</v>
      </c>
      <c r="I379" s="214"/>
      <c r="J379" s="56" t="s">
        <v>158</v>
      </c>
      <c r="K379" s="58">
        <v>2134290.8</v>
      </c>
    </row>
    <row r="380" spans="1:11" ht="12.75">
      <c r="A380" s="47" t="s">
        <v>364</v>
      </c>
      <c r="B380" s="47" t="s">
        <v>365</v>
      </c>
      <c r="C380" s="47" t="s">
        <v>366</v>
      </c>
      <c r="D380" s="47" t="s">
        <v>216</v>
      </c>
      <c r="E380" s="47" t="s">
        <v>157</v>
      </c>
      <c r="F380" s="82">
        <v>344.23</v>
      </c>
      <c r="G380" s="47" t="s">
        <v>235</v>
      </c>
      <c r="H380" s="214" t="s">
        <v>156</v>
      </c>
      <c r="I380" s="214"/>
      <c r="J380" s="56" t="s">
        <v>158</v>
      </c>
      <c r="K380" s="58">
        <v>2134489.8</v>
      </c>
    </row>
    <row r="381" spans="1:11" ht="12.75">
      <c r="A381" s="47" t="s">
        <v>364</v>
      </c>
      <c r="B381" s="47" t="s">
        <v>365</v>
      </c>
      <c r="C381" s="47" t="s">
        <v>366</v>
      </c>
      <c r="D381" s="47" t="s">
        <v>217</v>
      </c>
      <c r="E381" s="47" t="s">
        <v>157</v>
      </c>
      <c r="F381" s="82">
        <v>630.36</v>
      </c>
      <c r="G381" s="47" t="s">
        <v>155</v>
      </c>
      <c r="H381" s="214" t="s">
        <v>156</v>
      </c>
      <c r="I381" s="214"/>
      <c r="J381" s="56" t="s">
        <v>158</v>
      </c>
      <c r="K381" s="58">
        <v>2135139.8</v>
      </c>
    </row>
    <row r="382" spans="1:11" ht="12.75">
      <c r="A382" s="47" t="s">
        <v>364</v>
      </c>
      <c r="B382" s="47" t="s">
        <v>365</v>
      </c>
      <c r="C382" s="47" t="s">
        <v>366</v>
      </c>
      <c r="D382" s="47" t="s">
        <v>218</v>
      </c>
      <c r="E382" s="47" t="s">
        <v>157</v>
      </c>
      <c r="F382" s="82">
        <v>145.44</v>
      </c>
      <c r="G382" s="47" t="s">
        <v>155</v>
      </c>
      <c r="H382" s="214" t="s">
        <v>156</v>
      </c>
      <c r="I382" s="214"/>
      <c r="J382" s="56" t="s">
        <v>158</v>
      </c>
      <c r="K382" s="58">
        <v>2135287.3</v>
      </c>
    </row>
    <row r="383" spans="1:11" ht="12.75">
      <c r="A383" s="47" t="s">
        <v>364</v>
      </c>
      <c r="B383" s="47" t="s">
        <v>365</v>
      </c>
      <c r="C383" s="47" t="s">
        <v>314</v>
      </c>
      <c r="D383" s="47" t="s">
        <v>160</v>
      </c>
      <c r="E383" s="47" t="s">
        <v>157</v>
      </c>
      <c r="F383" s="82">
        <v>213.37</v>
      </c>
      <c r="G383" s="47" t="s">
        <v>155</v>
      </c>
      <c r="H383" s="214" t="s">
        <v>156</v>
      </c>
      <c r="I383" s="214"/>
      <c r="J383" s="56" t="s">
        <v>158</v>
      </c>
      <c r="K383" s="58">
        <v>2135409.8</v>
      </c>
    </row>
    <row r="384" spans="1:11" ht="12.75">
      <c r="A384" s="47" t="s">
        <v>364</v>
      </c>
      <c r="B384" s="47" t="s">
        <v>365</v>
      </c>
      <c r="C384" s="47" t="s">
        <v>314</v>
      </c>
      <c r="D384" s="47" t="s">
        <v>159</v>
      </c>
      <c r="E384" s="47" t="s">
        <v>157</v>
      </c>
      <c r="F384" s="82">
        <v>195.28</v>
      </c>
      <c r="G384" s="47" t="s">
        <v>155</v>
      </c>
      <c r="H384" s="214" t="s">
        <v>156</v>
      </c>
      <c r="I384" s="214"/>
      <c r="J384" s="56" t="s">
        <v>158</v>
      </c>
      <c r="K384" s="58">
        <v>2138217.05</v>
      </c>
    </row>
    <row r="385" spans="1:11" ht="12.75">
      <c r="A385" s="47" t="s">
        <v>364</v>
      </c>
      <c r="B385" s="47" t="s">
        <v>367</v>
      </c>
      <c r="C385" s="47" t="s">
        <v>314</v>
      </c>
      <c r="D385" s="47" t="s">
        <v>207</v>
      </c>
      <c r="E385" s="47" t="s">
        <v>157</v>
      </c>
      <c r="F385" s="81">
        <v>1454.6</v>
      </c>
      <c r="G385" s="47" t="s">
        <v>155</v>
      </c>
      <c r="H385" s="214" t="s">
        <v>156</v>
      </c>
      <c r="I385" s="214"/>
      <c r="J385" s="56" t="s">
        <v>158</v>
      </c>
      <c r="K385" s="58">
        <v>2140067.05</v>
      </c>
    </row>
    <row r="386" spans="1:11" ht="12.75">
      <c r="A386" s="47" t="s">
        <v>364</v>
      </c>
      <c r="B386" s="47" t="s">
        <v>368</v>
      </c>
      <c r="C386" s="47" t="s">
        <v>335</v>
      </c>
      <c r="D386" s="47" t="s">
        <v>224</v>
      </c>
      <c r="E386" s="47" t="s">
        <v>157</v>
      </c>
      <c r="F386" s="81">
        <v>50959.16</v>
      </c>
      <c r="G386" s="47" t="s">
        <v>155</v>
      </c>
      <c r="H386" s="214" t="s">
        <v>156</v>
      </c>
      <c r="I386" s="214"/>
      <c r="J386" s="56" t="s">
        <v>158</v>
      </c>
      <c r="K386" s="58">
        <v>2140192.05</v>
      </c>
    </row>
    <row r="387" spans="1:11" ht="12.75">
      <c r="A387" s="47" t="s">
        <v>364</v>
      </c>
      <c r="B387" s="47" t="s">
        <v>369</v>
      </c>
      <c r="C387" s="47" t="s">
        <v>336</v>
      </c>
      <c r="D387" s="47" t="s">
        <v>206</v>
      </c>
      <c r="E387" s="47" t="s">
        <v>157</v>
      </c>
      <c r="F387" s="81">
        <v>2554.4</v>
      </c>
      <c r="G387" s="47" t="s">
        <v>155</v>
      </c>
      <c r="H387" s="214" t="s">
        <v>156</v>
      </c>
      <c r="I387" s="214"/>
      <c r="J387" s="56" t="s">
        <v>158</v>
      </c>
      <c r="K387" s="58">
        <v>2141317.05</v>
      </c>
    </row>
    <row r="388" spans="1:11" ht="12.75">
      <c r="A388" s="47" t="s">
        <v>364</v>
      </c>
      <c r="B388" s="47" t="s">
        <v>369</v>
      </c>
      <c r="C388" s="47" t="s">
        <v>336</v>
      </c>
      <c r="D388" s="47" t="s">
        <v>205</v>
      </c>
      <c r="E388" s="47" t="s">
        <v>157</v>
      </c>
      <c r="F388" s="81">
        <v>2281.5</v>
      </c>
      <c r="G388" s="47" t="s">
        <v>155</v>
      </c>
      <c r="H388" s="214" t="s">
        <v>156</v>
      </c>
      <c r="I388" s="214"/>
      <c r="J388" s="56" t="s">
        <v>158</v>
      </c>
      <c r="K388" s="58">
        <v>2141662.05</v>
      </c>
    </row>
    <row r="389" spans="1:11" ht="12.75">
      <c r="A389" s="47" t="s">
        <v>364</v>
      </c>
      <c r="B389" s="47" t="s">
        <v>369</v>
      </c>
      <c r="C389" s="47" t="s">
        <v>336</v>
      </c>
      <c r="D389" s="47" t="s">
        <v>204</v>
      </c>
      <c r="E389" s="47" t="s">
        <v>157</v>
      </c>
      <c r="F389" s="81">
        <v>3422.21</v>
      </c>
      <c r="G389" s="47" t="s">
        <v>155</v>
      </c>
      <c r="H389" s="214" t="s">
        <v>156</v>
      </c>
      <c r="I389" s="214"/>
      <c r="J389" s="56" t="s">
        <v>158</v>
      </c>
      <c r="K389" s="58">
        <v>2141928.55</v>
      </c>
    </row>
    <row r="390" spans="1:11" ht="12.75">
      <c r="A390" s="47" t="s">
        <v>364</v>
      </c>
      <c r="B390" s="47" t="s">
        <v>369</v>
      </c>
      <c r="C390" s="47" t="s">
        <v>336</v>
      </c>
      <c r="D390" s="47" t="s">
        <v>203</v>
      </c>
      <c r="E390" s="47" t="s">
        <v>157</v>
      </c>
      <c r="F390" s="81">
        <v>3422.21</v>
      </c>
      <c r="G390" s="47" t="s">
        <v>155</v>
      </c>
      <c r="H390" s="214" t="s">
        <v>156</v>
      </c>
      <c r="I390" s="214"/>
      <c r="J390" s="56" t="s">
        <v>158</v>
      </c>
      <c r="K390" s="58">
        <v>2142273.55</v>
      </c>
    </row>
    <row r="391" spans="1:11" ht="12.75">
      <c r="A391" s="47" t="s">
        <v>595</v>
      </c>
      <c r="B391" s="47" t="s">
        <v>596</v>
      </c>
      <c r="C391" s="47" t="s">
        <v>336</v>
      </c>
      <c r="D391" s="47" t="s">
        <v>597</v>
      </c>
      <c r="E391" s="47" t="s">
        <v>157</v>
      </c>
      <c r="F391" s="81">
        <v>4500</v>
      </c>
      <c r="G391" s="47" t="s">
        <v>155</v>
      </c>
      <c r="H391" s="214" t="s">
        <v>156</v>
      </c>
      <c r="I391" s="214"/>
      <c r="J391" s="56" t="s">
        <v>158</v>
      </c>
      <c r="K391" s="58">
        <v>2142618.55</v>
      </c>
    </row>
    <row r="392" spans="1:11" ht="12.75">
      <c r="A392" s="47" t="s">
        <v>595</v>
      </c>
      <c r="B392" s="47" t="s">
        <v>596</v>
      </c>
      <c r="C392" s="47" t="s">
        <v>335</v>
      </c>
      <c r="D392" s="47" t="s">
        <v>598</v>
      </c>
      <c r="E392" s="47" t="s">
        <v>157</v>
      </c>
      <c r="F392" s="81">
        <v>5700</v>
      </c>
      <c r="G392" s="47" t="s">
        <v>155</v>
      </c>
      <c r="H392" s="214" t="s">
        <v>156</v>
      </c>
      <c r="I392" s="214"/>
      <c r="J392" s="56" t="s">
        <v>158</v>
      </c>
      <c r="K392" s="58">
        <v>2142766.05</v>
      </c>
    </row>
    <row r="393" spans="1:11" ht="12.75">
      <c r="A393" s="47" t="s">
        <v>595</v>
      </c>
      <c r="B393" s="47" t="s">
        <v>599</v>
      </c>
      <c r="C393" s="47" t="s">
        <v>335</v>
      </c>
      <c r="D393" s="47" t="s">
        <v>600</v>
      </c>
      <c r="E393" s="47" t="s">
        <v>157</v>
      </c>
      <c r="F393" s="82">
        <v>300</v>
      </c>
      <c r="G393" s="47" t="s">
        <v>155</v>
      </c>
      <c r="H393" s="214" t="s">
        <v>156</v>
      </c>
      <c r="I393" s="214"/>
      <c r="J393" s="56" t="s">
        <v>158</v>
      </c>
      <c r="K393" s="58">
        <v>2147016.05</v>
      </c>
    </row>
    <row r="394" spans="1:11" ht="12.75">
      <c r="A394" s="47" t="s">
        <v>595</v>
      </c>
      <c r="B394" s="47" t="s">
        <v>599</v>
      </c>
      <c r="C394" s="47" t="s">
        <v>335</v>
      </c>
      <c r="D394" s="47" t="s">
        <v>601</v>
      </c>
      <c r="E394" s="47" t="s">
        <v>157</v>
      </c>
      <c r="F394" s="81">
        <v>9763.58</v>
      </c>
      <c r="G394" s="47" t="s">
        <v>155</v>
      </c>
      <c r="H394" s="214" t="s">
        <v>156</v>
      </c>
      <c r="I394" s="214"/>
      <c r="J394" s="56" t="s">
        <v>158</v>
      </c>
      <c r="K394" s="58">
        <v>2147516.05</v>
      </c>
    </row>
    <row r="395" spans="1:11" ht="12.75">
      <c r="A395" s="47" t="s">
        <v>595</v>
      </c>
      <c r="B395" s="47" t="s">
        <v>599</v>
      </c>
      <c r="C395" s="47" t="s">
        <v>335</v>
      </c>
      <c r="D395" s="47" t="s">
        <v>602</v>
      </c>
      <c r="E395" s="47" t="s">
        <v>157</v>
      </c>
      <c r="F395" s="81">
        <v>9722.46</v>
      </c>
      <c r="G395" s="47" t="s">
        <v>155</v>
      </c>
      <c r="H395" s="214" t="s">
        <v>156</v>
      </c>
      <c r="I395" s="214"/>
      <c r="J395" s="56" t="s">
        <v>158</v>
      </c>
      <c r="K395" s="58">
        <v>2148981.05</v>
      </c>
    </row>
    <row r="396" spans="1:11" ht="12.75">
      <c r="A396" s="47" t="s">
        <v>595</v>
      </c>
      <c r="B396" s="47" t="s">
        <v>599</v>
      </c>
      <c r="C396" s="47" t="s">
        <v>335</v>
      </c>
      <c r="D396" s="47" t="s">
        <v>603</v>
      </c>
      <c r="E396" s="47" t="s">
        <v>157</v>
      </c>
      <c r="F396" s="81">
        <v>9620.25</v>
      </c>
      <c r="G396" s="47" t="s">
        <v>235</v>
      </c>
      <c r="H396" s="214" t="s">
        <v>156</v>
      </c>
      <c r="I396" s="214"/>
      <c r="J396" s="56" t="s">
        <v>158</v>
      </c>
      <c r="K396" s="58">
        <v>2149062.05</v>
      </c>
    </row>
    <row r="397" spans="1:11" ht="12.75">
      <c r="A397" s="47" t="s">
        <v>595</v>
      </c>
      <c r="B397" s="47" t="s">
        <v>599</v>
      </c>
      <c r="C397" s="47" t="s">
        <v>335</v>
      </c>
      <c r="D397" s="47" t="s">
        <v>604</v>
      </c>
      <c r="E397" s="47" t="s">
        <v>157</v>
      </c>
      <c r="F397" s="82">
        <v>250</v>
      </c>
      <c r="G397" s="47" t="s">
        <v>235</v>
      </c>
      <c r="H397" s="214" t="s">
        <v>156</v>
      </c>
      <c r="I397" s="214"/>
      <c r="J397" s="56" t="s">
        <v>158</v>
      </c>
      <c r="K397" s="58">
        <v>2149081.05</v>
      </c>
    </row>
    <row r="398" spans="1:11" ht="12.75">
      <c r="A398" s="47" t="s">
        <v>595</v>
      </c>
      <c r="B398" s="47" t="s">
        <v>605</v>
      </c>
      <c r="C398" s="47" t="s">
        <v>316</v>
      </c>
      <c r="D398" s="47" t="s">
        <v>606</v>
      </c>
      <c r="E398" s="47" t="s">
        <v>157</v>
      </c>
      <c r="F398" s="82">
        <v>296.61</v>
      </c>
      <c r="G398" s="47" t="s">
        <v>235</v>
      </c>
      <c r="H398" s="214" t="s">
        <v>156</v>
      </c>
      <c r="I398" s="214"/>
      <c r="J398" s="56" t="s">
        <v>158</v>
      </c>
      <c r="K398" s="58">
        <v>2149100.05</v>
      </c>
    </row>
    <row r="399" spans="1:11" ht="12.75">
      <c r="A399" s="47" t="s">
        <v>595</v>
      </c>
      <c r="B399" s="47" t="s">
        <v>605</v>
      </c>
      <c r="C399" s="47" t="s">
        <v>316</v>
      </c>
      <c r="D399" s="47" t="s">
        <v>607</v>
      </c>
      <c r="E399" s="47" t="s">
        <v>157</v>
      </c>
      <c r="F399" s="82">
        <v>172.47</v>
      </c>
      <c r="G399" s="47" t="s">
        <v>235</v>
      </c>
      <c r="H399" s="214" t="s">
        <v>156</v>
      </c>
      <c r="I399" s="214"/>
      <c r="J399" s="56" t="s">
        <v>158</v>
      </c>
      <c r="K399" s="58">
        <v>2149115.05</v>
      </c>
    </row>
    <row r="400" spans="1:11" ht="12.75">
      <c r="A400" s="47" t="s">
        <v>595</v>
      </c>
      <c r="B400" s="47" t="s">
        <v>605</v>
      </c>
      <c r="C400" s="47" t="s">
        <v>316</v>
      </c>
      <c r="D400" s="47" t="s">
        <v>608</v>
      </c>
      <c r="E400" s="47" t="s">
        <v>157</v>
      </c>
      <c r="F400" s="82">
        <v>337.63</v>
      </c>
      <c r="G400" s="47" t="s">
        <v>155</v>
      </c>
      <c r="H400" s="214" t="s">
        <v>156</v>
      </c>
      <c r="I400" s="214"/>
      <c r="J400" s="56" t="s">
        <v>158</v>
      </c>
      <c r="K400" s="58">
        <v>2149179.55</v>
      </c>
    </row>
    <row r="401" spans="1:11" ht="12.75">
      <c r="A401" s="47" t="s">
        <v>595</v>
      </c>
      <c r="B401" s="47" t="s">
        <v>605</v>
      </c>
      <c r="C401" s="47" t="s">
        <v>316</v>
      </c>
      <c r="D401" s="47" t="s">
        <v>609</v>
      </c>
      <c r="E401" s="47" t="s">
        <v>157</v>
      </c>
      <c r="F401" s="82">
        <v>700.42</v>
      </c>
      <c r="G401" s="47" t="s">
        <v>155</v>
      </c>
      <c r="H401" s="214" t="s">
        <v>156</v>
      </c>
      <c r="I401" s="214"/>
      <c r="J401" s="56" t="s">
        <v>158</v>
      </c>
      <c r="K401" s="58">
        <v>2149272.55</v>
      </c>
    </row>
    <row r="402" spans="1:11" ht="12.75">
      <c r="A402" s="47" t="s">
        <v>595</v>
      </c>
      <c r="B402" s="47" t="s">
        <v>605</v>
      </c>
      <c r="C402" s="47" t="s">
        <v>316</v>
      </c>
      <c r="D402" s="47" t="s">
        <v>610</v>
      </c>
      <c r="E402" s="47" t="s">
        <v>157</v>
      </c>
      <c r="F402" s="82">
        <v>228.81</v>
      </c>
      <c r="G402" s="47" t="s">
        <v>155</v>
      </c>
      <c r="H402" s="214" t="s">
        <v>156</v>
      </c>
      <c r="I402" s="214"/>
      <c r="J402" s="56" t="s">
        <v>158</v>
      </c>
      <c r="K402" s="58">
        <v>2149290.55</v>
      </c>
    </row>
    <row r="403" spans="1:11" ht="12.75">
      <c r="A403" s="47" t="s">
        <v>595</v>
      </c>
      <c r="B403" s="47" t="s">
        <v>605</v>
      </c>
      <c r="C403" s="47" t="s">
        <v>316</v>
      </c>
      <c r="D403" s="47" t="s">
        <v>611</v>
      </c>
      <c r="E403" s="47" t="s">
        <v>157</v>
      </c>
      <c r="F403" s="81">
        <v>1474.58</v>
      </c>
      <c r="G403" s="47" t="s">
        <v>155</v>
      </c>
      <c r="H403" s="214" t="s">
        <v>156</v>
      </c>
      <c r="I403" s="214"/>
      <c r="J403" s="56" t="s">
        <v>158</v>
      </c>
      <c r="K403" s="58">
        <v>2149587.55</v>
      </c>
    </row>
    <row r="404" spans="1:11" ht="12.75">
      <c r="A404" s="47" t="s">
        <v>595</v>
      </c>
      <c r="B404" s="47" t="s">
        <v>605</v>
      </c>
      <c r="C404" s="47" t="s">
        <v>316</v>
      </c>
      <c r="D404" s="47" t="s">
        <v>612</v>
      </c>
      <c r="E404" s="47" t="s">
        <v>157</v>
      </c>
      <c r="F404" s="81">
        <v>1207.63</v>
      </c>
      <c r="G404" s="47" t="s">
        <v>155</v>
      </c>
      <c r="H404" s="214" t="s">
        <v>156</v>
      </c>
      <c r="I404" s="214"/>
      <c r="J404" s="56" t="s">
        <v>158</v>
      </c>
      <c r="K404" s="58">
        <v>2149646.55</v>
      </c>
    </row>
    <row r="405" spans="1:11" ht="12.75">
      <c r="A405" s="47" t="s">
        <v>1019</v>
      </c>
      <c r="B405" s="47" t="s">
        <v>1023</v>
      </c>
      <c r="C405" s="47" t="s">
        <v>299</v>
      </c>
      <c r="D405" s="47" t="s">
        <v>1024</v>
      </c>
      <c r="E405" s="47" t="s">
        <v>157</v>
      </c>
      <c r="F405" s="77">
        <v>4177.12</v>
      </c>
      <c r="G405" s="47" t="s">
        <v>155</v>
      </c>
      <c r="H405" s="214" t="s">
        <v>156</v>
      </c>
      <c r="I405" s="214"/>
      <c r="J405" s="56" t="s">
        <v>158</v>
      </c>
      <c r="K405" s="58">
        <v>2150164.55</v>
      </c>
    </row>
    <row r="406" spans="1:11" ht="12.75">
      <c r="A406" s="47" t="s">
        <v>1019</v>
      </c>
      <c r="B406" s="47" t="s">
        <v>1025</v>
      </c>
      <c r="C406" s="47" t="s">
        <v>466</v>
      </c>
      <c r="D406" s="47" t="s">
        <v>510</v>
      </c>
      <c r="E406" s="47" t="s">
        <v>157</v>
      </c>
      <c r="F406" s="77">
        <v>5000</v>
      </c>
      <c r="G406" s="47" t="s">
        <v>155</v>
      </c>
      <c r="H406" s="214" t="s">
        <v>156</v>
      </c>
      <c r="I406" s="214"/>
      <c r="J406" s="56" t="s">
        <v>158</v>
      </c>
      <c r="K406" s="58">
        <v>2156114.55</v>
      </c>
    </row>
    <row r="407" spans="1:11" ht="12.75">
      <c r="A407" s="47" t="s">
        <v>1019</v>
      </c>
      <c r="B407" s="47" t="s">
        <v>1020</v>
      </c>
      <c r="C407" s="47" t="s">
        <v>314</v>
      </c>
      <c r="D407" s="47" t="s">
        <v>1021</v>
      </c>
      <c r="E407" s="47" t="s">
        <v>157</v>
      </c>
      <c r="F407" s="81">
        <v>5932.2</v>
      </c>
      <c r="G407" s="47" t="s">
        <v>155</v>
      </c>
      <c r="H407" s="214" t="s">
        <v>156</v>
      </c>
      <c r="I407" s="214"/>
      <c r="J407" s="56" t="s">
        <v>158</v>
      </c>
      <c r="K407" s="58">
        <v>2156122.05</v>
      </c>
    </row>
    <row r="408" spans="1:11" ht="12.75">
      <c r="A408" s="47" t="s">
        <v>1019</v>
      </c>
      <c r="B408" s="47" t="s">
        <v>1022</v>
      </c>
      <c r="C408" s="47" t="s">
        <v>347</v>
      </c>
      <c r="D408" s="47" t="s">
        <v>348</v>
      </c>
      <c r="E408" s="47" t="s">
        <v>157</v>
      </c>
      <c r="F408" s="78">
        <v>174.36</v>
      </c>
      <c r="G408" s="47" t="s">
        <v>155</v>
      </c>
      <c r="H408" s="214" t="s">
        <v>156</v>
      </c>
      <c r="I408" s="214"/>
      <c r="J408" s="56" t="s">
        <v>158</v>
      </c>
      <c r="K408" s="58">
        <v>2156132.55</v>
      </c>
    </row>
    <row r="409" spans="1:11" ht="12.75">
      <c r="A409" s="47" t="s">
        <v>613</v>
      </c>
      <c r="B409" s="47" t="s">
        <v>620</v>
      </c>
      <c r="C409" s="47" t="s">
        <v>323</v>
      </c>
      <c r="D409" s="47" t="s">
        <v>311</v>
      </c>
      <c r="E409" s="47" t="s">
        <v>157</v>
      </c>
      <c r="F409" s="80">
        <v>383.3</v>
      </c>
      <c r="G409" s="47" t="s">
        <v>155</v>
      </c>
      <c r="H409" s="214" t="s">
        <v>156</v>
      </c>
      <c r="I409" s="214"/>
      <c r="J409" s="56" t="s">
        <v>158</v>
      </c>
      <c r="K409" s="58">
        <v>2156261.55</v>
      </c>
    </row>
    <row r="410" spans="1:11" ht="12.75">
      <c r="A410" s="47" t="s">
        <v>613</v>
      </c>
      <c r="B410" s="47" t="s">
        <v>621</v>
      </c>
      <c r="C410" s="47" t="s">
        <v>323</v>
      </c>
      <c r="D410" s="47" t="s">
        <v>311</v>
      </c>
      <c r="E410" s="47" t="s">
        <v>157</v>
      </c>
      <c r="F410" s="80">
        <v>179.49</v>
      </c>
      <c r="G410" s="47" t="s">
        <v>155</v>
      </c>
      <c r="H410" s="214" t="s">
        <v>156</v>
      </c>
      <c r="I410" s="214"/>
      <c r="J410" s="56" t="s">
        <v>158</v>
      </c>
      <c r="K410" s="58">
        <v>2156618.55</v>
      </c>
    </row>
    <row r="411" spans="1:11" ht="12.75">
      <c r="A411" s="47" t="s">
        <v>613</v>
      </c>
      <c r="B411" s="47" t="s">
        <v>614</v>
      </c>
      <c r="C411" s="47" t="s">
        <v>327</v>
      </c>
      <c r="D411" s="47" t="s">
        <v>332</v>
      </c>
      <c r="E411" s="47" t="s">
        <v>157</v>
      </c>
      <c r="F411" s="78">
        <v>419.66</v>
      </c>
      <c r="G411" s="47" t="s">
        <v>155</v>
      </c>
      <c r="H411" s="214" t="s">
        <v>156</v>
      </c>
      <c r="I411" s="214"/>
      <c r="J411" s="56" t="s">
        <v>158</v>
      </c>
      <c r="K411" s="58">
        <v>2157151.55</v>
      </c>
    </row>
    <row r="412" spans="1:11" ht="12.75">
      <c r="A412" s="47" t="s">
        <v>613</v>
      </c>
      <c r="B412" s="47" t="s">
        <v>614</v>
      </c>
      <c r="C412" s="47" t="s">
        <v>327</v>
      </c>
      <c r="D412" s="47" t="s">
        <v>333</v>
      </c>
      <c r="E412" s="47" t="s">
        <v>157</v>
      </c>
      <c r="F412" s="78">
        <v>318.18</v>
      </c>
      <c r="G412" s="47" t="s">
        <v>155</v>
      </c>
      <c r="H412" s="214" t="s">
        <v>156</v>
      </c>
      <c r="I412" s="214"/>
      <c r="J412" s="56" t="s">
        <v>158</v>
      </c>
      <c r="K412" s="58">
        <v>2194551.55</v>
      </c>
    </row>
    <row r="413" spans="1:11" ht="12.75">
      <c r="A413" s="47" t="s">
        <v>613</v>
      </c>
      <c r="B413" s="47" t="s">
        <v>615</v>
      </c>
      <c r="C413" s="47" t="s">
        <v>335</v>
      </c>
      <c r="D413" s="47" t="s">
        <v>616</v>
      </c>
      <c r="E413" s="47" t="s">
        <v>157</v>
      </c>
      <c r="F413" s="81">
        <v>11016.95</v>
      </c>
      <c r="G413" s="47" t="s">
        <v>155</v>
      </c>
      <c r="H413" s="214" t="s">
        <v>156</v>
      </c>
      <c r="I413" s="214"/>
      <c r="J413" s="56" t="s">
        <v>158</v>
      </c>
      <c r="K413" s="58">
        <v>2212741.55</v>
      </c>
    </row>
    <row r="414" spans="1:11" ht="12.75">
      <c r="A414" s="47" t="s">
        <v>613</v>
      </c>
      <c r="B414" s="47" t="s">
        <v>615</v>
      </c>
      <c r="C414" s="47" t="s">
        <v>335</v>
      </c>
      <c r="D414" s="47" t="s">
        <v>617</v>
      </c>
      <c r="E414" s="47" t="s">
        <v>157</v>
      </c>
      <c r="F414" s="81">
        <v>12457.63</v>
      </c>
      <c r="G414" s="47" t="s">
        <v>155</v>
      </c>
      <c r="H414" s="214" t="s">
        <v>156</v>
      </c>
      <c r="I414" s="214"/>
      <c r="J414" s="56" t="s">
        <v>158</v>
      </c>
      <c r="K414" s="58">
        <v>2251841.55</v>
      </c>
    </row>
    <row r="415" spans="1:11" ht="12.75">
      <c r="A415" s="47" t="s">
        <v>613</v>
      </c>
      <c r="B415" s="47" t="s">
        <v>618</v>
      </c>
      <c r="C415" s="47" t="s">
        <v>347</v>
      </c>
      <c r="D415" s="47" t="s">
        <v>332</v>
      </c>
      <c r="E415" s="47" t="s">
        <v>157</v>
      </c>
      <c r="F415" s="78">
        <v>251.8</v>
      </c>
      <c r="G415" s="47" t="s">
        <v>155</v>
      </c>
      <c r="H415" s="214" t="s">
        <v>156</v>
      </c>
      <c r="I415" s="214"/>
      <c r="J415" s="56" t="s">
        <v>158</v>
      </c>
      <c r="K415" s="58">
        <v>2297851.55</v>
      </c>
    </row>
    <row r="416" spans="1:11" ht="12.75">
      <c r="A416" s="47" t="s">
        <v>613</v>
      </c>
      <c r="B416" s="47" t="s">
        <v>618</v>
      </c>
      <c r="C416" s="47" t="s">
        <v>347</v>
      </c>
      <c r="D416" s="47" t="s">
        <v>333</v>
      </c>
      <c r="E416" s="47" t="s">
        <v>157</v>
      </c>
      <c r="F416" s="78">
        <v>238.63</v>
      </c>
      <c r="G416" s="47" t="s">
        <v>193</v>
      </c>
      <c r="H416" s="214" t="s">
        <v>156</v>
      </c>
      <c r="I416" s="214"/>
      <c r="J416" s="56" t="s">
        <v>158</v>
      </c>
      <c r="K416" s="58">
        <v>2647851.55</v>
      </c>
    </row>
    <row r="417" spans="1:11" ht="12.75">
      <c r="A417" s="47" t="s">
        <v>613</v>
      </c>
      <c r="B417" s="47" t="s">
        <v>619</v>
      </c>
      <c r="C417" s="47" t="s">
        <v>329</v>
      </c>
      <c r="D417" s="47" t="s">
        <v>332</v>
      </c>
      <c r="E417" s="47" t="s">
        <v>157</v>
      </c>
      <c r="F417" s="78">
        <v>279.77</v>
      </c>
      <c r="G417" s="47" t="s">
        <v>155</v>
      </c>
      <c r="H417" s="214" t="s">
        <v>156</v>
      </c>
      <c r="I417" s="214"/>
      <c r="J417" s="56" t="s">
        <v>158</v>
      </c>
      <c r="K417" s="58">
        <v>2649656.64</v>
      </c>
    </row>
    <row r="418" spans="1:11" ht="12.75">
      <c r="A418" s="47" t="s">
        <v>613</v>
      </c>
      <c r="B418" s="47" t="s">
        <v>619</v>
      </c>
      <c r="C418" s="47" t="s">
        <v>329</v>
      </c>
      <c r="D418" s="47" t="s">
        <v>333</v>
      </c>
      <c r="E418" s="47" t="s">
        <v>157</v>
      </c>
      <c r="F418" s="78">
        <v>198.86</v>
      </c>
      <c r="G418" s="47" t="s">
        <v>155</v>
      </c>
      <c r="H418" s="214" t="s">
        <v>156</v>
      </c>
      <c r="I418" s="214"/>
      <c r="J418" s="56" t="s">
        <v>158</v>
      </c>
      <c r="K418" s="58">
        <v>2652063.42</v>
      </c>
    </row>
    <row r="419" spans="1:11" ht="12.75">
      <c r="A419" s="47" t="s">
        <v>808</v>
      </c>
      <c r="B419" s="47" t="s">
        <v>809</v>
      </c>
      <c r="C419" s="47" t="s">
        <v>361</v>
      </c>
      <c r="D419" s="47" t="s">
        <v>810</v>
      </c>
      <c r="E419" s="47" t="s">
        <v>157</v>
      </c>
      <c r="F419" s="80">
        <v>730</v>
      </c>
      <c r="G419" s="47" t="s">
        <v>155</v>
      </c>
      <c r="H419" s="214" t="s">
        <v>156</v>
      </c>
      <c r="I419" s="214"/>
      <c r="J419" s="56" t="s">
        <v>158</v>
      </c>
      <c r="K419" s="58">
        <v>2655071.9</v>
      </c>
    </row>
    <row r="420" spans="1:11" ht="12.75">
      <c r="A420" s="47" t="s">
        <v>1026</v>
      </c>
      <c r="B420" s="47" t="s">
        <v>1027</v>
      </c>
      <c r="C420" s="47" t="s">
        <v>347</v>
      </c>
      <c r="D420" s="47" t="s">
        <v>1028</v>
      </c>
      <c r="E420" s="47" t="s">
        <v>157</v>
      </c>
      <c r="F420" s="79">
        <v>1039.83</v>
      </c>
      <c r="G420" s="47" t="s">
        <v>193</v>
      </c>
      <c r="H420" s="214" t="s">
        <v>156</v>
      </c>
      <c r="I420" s="214"/>
      <c r="J420" s="56" t="s">
        <v>158</v>
      </c>
      <c r="K420" s="58">
        <v>2753195.02</v>
      </c>
    </row>
    <row r="421" spans="1:11" ht="12.75">
      <c r="A421" s="47" t="s">
        <v>1026</v>
      </c>
      <c r="B421" s="47" t="s">
        <v>1027</v>
      </c>
      <c r="C421" s="47" t="s">
        <v>347</v>
      </c>
      <c r="D421" s="47" t="s">
        <v>332</v>
      </c>
      <c r="E421" s="47" t="s">
        <v>157</v>
      </c>
      <c r="F421" s="78">
        <v>206.31</v>
      </c>
      <c r="G421" s="47" t="s">
        <v>193</v>
      </c>
      <c r="H421" s="214" t="s">
        <v>156</v>
      </c>
      <c r="I421" s="214"/>
      <c r="J421" s="56" t="s">
        <v>158</v>
      </c>
      <c r="K421" s="58">
        <v>2776923.83</v>
      </c>
    </row>
    <row r="422" spans="1:11" ht="12.75">
      <c r="A422" s="47" t="s">
        <v>1026</v>
      </c>
      <c r="B422" s="47" t="s">
        <v>1027</v>
      </c>
      <c r="C422" s="47" t="s">
        <v>347</v>
      </c>
      <c r="D422" s="47" t="s">
        <v>333</v>
      </c>
      <c r="E422" s="47" t="s">
        <v>157</v>
      </c>
      <c r="F422" s="78">
        <v>198.86</v>
      </c>
      <c r="G422" s="47" t="s">
        <v>193</v>
      </c>
      <c r="H422" s="214" t="s">
        <v>156</v>
      </c>
      <c r="I422" s="214"/>
      <c r="J422" s="56" t="s">
        <v>158</v>
      </c>
      <c r="K422" s="58">
        <v>2778505.53</v>
      </c>
    </row>
    <row r="423" spans="1:11" ht="12.75">
      <c r="A423" s="47" t="s">
        <v>1026</v>
      </c>
      <c r="B423" s="47" t="s">
        <v>1027</v>
      </c>
      <c r="C423" s="47" t="s">
        <v>347</v>
      </c>
      <c r="D423" s="47" t="s">
        <v>681</v>
      </c>
      <c r="E423" s="47" t="s">
        <v>157</v>
      </c>
      <c r="F423" s="78">
        <v>601.7</v>
      </c>
      <c r="G423" s="47" t="s">
        <v>193</v>
      </c>
      <c r="H423" s="214" t="s">
        <v>156</v>
      </c>
      <c r="I423" s="214"/>
      <c r="J423" s="56" t="s">
        <v>158</v>
      </c>
      <c r="K423" s="58">
        <v>2779560.81</v>
      </c>
    </row>
    <row r="424" spans="1:11" ht="12.75">
      <c r="A424" s="47" t="s">
        <v>1026</v>
      </c>
      <c r="B424" s="47" t="s">
        <v>1029</v>
      </c>
      <c r="C424" s="47" t="s">
        <v>327</v>
      </c>
      <c r="D424" s="47" t="s">
        <v>1028</v>
      </c>
      <c r="E424" s="47" t="s">
        <v>157</v>
      </c>
      <c r="F424" s="79">
        <v>1039.83</v>
      </c>
      <c r="G424" s="47" t="s">
        <v>193</v>
      </c>
      <c r="H424" s="214" t="s">
        <v>156</v>
      </c>
      <c r="I424" s="214"/>
      <c r="J424" s="56" t="s">
        <v>158</v>
      </c>
      <c r="K424" s="58">
        <v>2791615.66</v>
      </c>
    </row>
    <row r="425" spans="1:11" ht="12.75">
      <c r="A425" s="47" t="s">
        <v>1026</v>
      </c>
      <c r="B425" s="47" t="s">
        <v>1029</v>
      </c>
      <c r="C425" s="47" t="s">
        <v>327</v>
      </c>
      <c r="D425" s="47" t="s">
        <v>332</v>
      </c>
      <c r="E425" s="47" t="s">
        <v>157</v>
      </c>
      <c r="F425" s="78">
        <v>438.41</v>
      </c>
      <c r="G425" s="47" t="s">
        <v>193</v>
      </c>
      <c r="H425" s="214" t="s">
        <v>156</v>
      </c>
      <c r="I425" s="214"/>
      <c r="J425" s="56" t="s">
        <v>158</v>
      </c>
      <c r="K425" s="58">
        <v>2794822.77</v>
      </c>
    </row>
    <row r="426" spans="1:11" ht="12.75">
      <c r="A426" s="47" t="s">
        <v>1026</v>
      </c>
      <c r="B426" s="47" t="s">
        <v>1029</v>
      </c>
      <c r="C426" s="47" t="s">
        <v>327</v>
      </c>
      <c r="D426" s="47" t="s">
        <v>333</v>
      </c>
      <c r="E426" s="47" t="s">
        <v>157</v>
      </c>
      <c r="F426" s="78">
        <v>477.27</v>
      </c>
      <c r="G426" s="47" t="s">
        <v>193</v>
      </c>
      <c r="H426" s="214" t="s">
        <v>156</v>
      </c>
      <c r="I426" s="214"/>
      <c r="J426" s="56" t="s">
        <v>158</v>
      </c>
      <c r="K426" s="58">
        <v>2937904.14</v>
      </c>
    </row>
    <row r="427" spans="1:11" ht="12.75">
      <c r="A427" s="47" t="s">
        <v>1026</v>
      </c>
      <c r="B427" s="47" t="s">
        <v>1030</v>
      </c>
      <c r="C427" s="47" t="s">
        <v>329</v>
      </c>
      <c r="D427" s="47" t="s">
        <v>1028</v>
      </c>
      <c r="E427" s="47" t="s">
        <v>157</v>
      </c>
      <c r="F427" s="79">
        <v>1733.05</v>
      </c>
      <c r="G427" s="47" t="s">
        <v>193</v>
      </c>
      <c r="H427" s="214" t="s">
        <v>156</v>
      </c>
      <c r="I427" s="214"/>
      <c r="J427" s="56" t="s">
        <v>158</v>
      </c>
      <c r="K427" s="58">
        <v>2938915.26</v>
      </c>
    </row>
    <row r="428" spans="1:11" ht="12.75">
      <c r="A428" s="47" t="s">
        <v>1026</v>
      </c>
      <c r="B428" s="47" t="s">
        <v>1030</v>
      </c>
      <c r="C428" s="47" t="s">
        <v>329</v>
      </c>
      <c r="D428" s="47" t="s">
        <v>332</v>
      </c>
      <c r="E428" s="47" t="s">
        <v>157</v>
      </c>
      <c r="F428" s="78">
        <v>412.62</v>
      </c>
      <c r="G428" s="47" t="s">
        <v>193</v>
      </c>
      <c r="H428" s="214" t="s">
        <v>156</v>
      </c>
      <c r="I428" s="214"/>
      <c r="J428" s="56" t="s">
        <v>158</v>
      </c>
      <c r="K428" s="58">
        <v>2939182.93</v>
      </c>
    </row>
    <row r="429" spans="1:11" ht="12.75">
      <c r="A429" s="47" t="s">
        <v>1026</v>
      </c>
      <c r="B429" s="47" t="s">
        <v>1030</v>
      </c>
      <c r="C429" s="47" t="s">
        <v>329</v>
      </c>
      <c r="D429" s="47" t="s">
        <v>333</v>
      </c>
      <c r="E429" s="47" t="s">
        <v>157</v>
      </c>
      <c r="F429" s="78">
        <v>477.27</v>
      </c>
      <c r="G429" s="47" t="s">
        <v>193</v>
      </c>
      <c r="H429" s="214" t="s">
        <v>156</v>
      </c>
      <c r="I429" s="214"/>
      <c r="J429" s="56" t="s">
        <v>158</v>
      </c>
      <c r="K429" s="58">
        <v>2973686.85</v>
      </c>
    </row>
    <row r="430" spans="1:11" ht="12.75">
      <c r="A430" s="47" t="s">
        <v>1026</v>
      </c>
      <c r="B430" s="47" t="s">
        <v>1030</v>
      </c>
      <c r="C430" s="47" t="s">
        <v>329</v>
      </c>
      <c r="D430" s="47" t="s">
        <v>352</v>
      </c>
      <c r="E430" s="47" t="s">
        <v>157</v>
      </c>
      <c r="F430" s="79">
        <v>1255.43</v>
      </c>
      <c r="G430" s="47" t="s">
        <v>193</v>
      </c>
      <c r="H430" s="214" t="s">
        <v>156</v>
      </c>
      <c r="I430" s="214"/>
      <c r="J430" s="56" t="s">
        <v>158</v>
      </c>
      <c r="K430" s="58">
        <v>3077225.35</v>
      </c>
    </row>
    <row r="431" spans="1:11" ht="12.75">
      <c r="A431" s="47" t="s">
        <v>1026</v>
      </c>
      <c r="B431" s="47" t="s">
        <v>1030</v>
      </c>
      <c r="C431" s="47" t="s">
        <v>329</v>
      </c>
      <c r="D431" s="47" t="s">
        <v>681</v>
      </c>
      <c r="E431" s="47" t="s">
        <v>157</v>
      </c>
      <c r="F431" s="78">
        <v>601.7</v>
      </c>
      <c r="G431" s="47" t="s">
        <v>193</v>
      </c>
      <c r="H431" s="214" t="s">
        <v>156</v>
      </c>
      <c r="I431" s="214"/>
      <c r="J431" s="56" t="s">
        <v>158</v>
      </c>
      <c r="K431" s="58">
        <v>3077250.9</v>
      </c>
    </row>
    <row r="432" spans="1:11" ht="12.75">
      <c r="A432" s="47" t="s">
        <v>1026</v>
      </c>
      <c r="B432" s="47" t="s">
        <v>1031</v>
      </c>
      <c r="C432" s="47" t="s">
        <v>1032</v>
      </c>
      <c r="D432" s="47" t="s">
        <v>390</v>
      </c>
      <c r="E432" s="47" t="s">
        <v>157</v>
      </c>
      <c r="F432" s="84">
        <v>84666.83</v>
      </c>
      <c r="G432" s="47" t="s">
        <v>193</v>
      </c>
      <c r="H432" s="214" t="s">
        <v>156</v>
      </c>
      <c r="I432" s="214"/>
      <c r="J432" s="56" t="s">
        <v>158</v>
      </c>
      <c r="K432" s="58">
        <v>3077261.64</v>
      </c>
    </row>
    <row r="433" spans="1:11" ht="12.75">
      <c r="A433" s="47" t="s">
        <v>370</v>
      </c>
      <c r="B433" s="47" t="s">
        <v>371</v>
      </c>
      <c r="C433" s="47" t="s">
        <v>335</v>
      </c>
      <c r="D433" s="47" t="s">
        <v>201</v>
      </c>
      <c r="E433" s="47" t="s">
        <v>157</v>
      </c>
      <c r="F433" s="81">
        <v>4452.96</v>
      </c>
      <c r="G433" s="47" t="s">
        <v>193</v>
      </c>
      <c r="H433" s="214" t="s">
        <v>156</v>
      </c>
      <c r="I433" s="214"/>
      <c r="J433" s="56" t="s">
        <v>158</v>
      </c>
      <c r="K433" s="58">
        <v>3078361.15</v>
      </c>
    </row>
    <row r="434" spans="1:11" ht="12.75">
      <c r="A434" s="47" t="s">
        <v>811</v>
      </c>
      <c r="B434" s="47" t="s">
        <v>812</v>
      </c>
      <c r="C434" s="47" t="s">
        <v>336</v>
      </c>
      <c r="D434" s="47" t="s">
        <v>813</v>
      </c>
      <c r="E434" s="47" t="s">
        <v>157</v>
      </c>
      <c r="F434" s="81">
        <v>2516.94</v>
      </c>
      <c r="G434" s="47" t="s">
        <v>193</v>
      </c>
      <c r="H434" s="214" t="s">
        <v>156</v>
      </c>
      <c r="I434" s="214"/>
      <c r="J434" s="56" t="s">
        <v>158</v>
      </c>
      <c r="K434" s="58">
        <v>3078373.94</v>
      </c>
    </row>
    <row r="435" spans="1:11" ht="12.75">
      <c r="A435" s="47" t="s">
        <v>811</v>
      </c>
      <c r="B435" s="47" t="s">
        <v>812</v>
      </c>
      <c r="C435" s="47" t="s">
        <v>336</v>
      </c>
      <c r="D435" s="47" t="s">
        <v>814</v>
      </c>
      <c r="E435" s="47" t="s">
        <v>157</v>
      </c>
      <c r="F435" s="81">
        <v>3084.72</v>
      </c>
      <c r="G435" s="47" t="s">
        <v>193</v>
      </c>
      <c r="H435" s="214" t="s">
        <v>156</v>
      </c>
      <c r="I435" s="214"/>
      <c r="J435" s="56" t="s">
        <v>158</v>
      </c>
      <c r="K435" s="58">
        <v>3078386.73</v>
      </c>
    </row>
    <row r="436" spans="1:11" ht="12.75">
      <c r="A436" s="47" t="s">
        <v>811</v>
      </c>
      <c r="B436" s="47" t="s">
        <v>815</v>
      </c>
      <c r="C436" s="47" t="s">
        <v>335</v>
      </c>
      <c r="D436" s="47" t="s">
        <v>629</v>
      </c>
      <c r="E436" s="47" t="s">
        <v>157</v>
      </c>
      <c r="F436" s="81">
        <v>2832.2</v>
      </c>
      <c r="G436" s="47" t="s">
        <v>193</v>
      </c>
      <c r="H436" s="214" t="s">
        <v>156</v>
      </c>
      <c r="I436" s="214"/>
      <c r="J436" s="56" t="s">
        <v>158</v>
      </c>
      <c r="K436" s="58">
        <v>3078399.52</v>
      </c>
    </row>
    <row r="437" spans="1:11" ht="12.75">
      <c r="A437" s="47" t="s">
        <v>811</v>
      </c>
      <c r="B437" s="47" t="s">
        <v>816</v>
      </c>
      <c r="C437" s="47" t="s">
        <v>336</v>
      </c>
      <c r="D437" s="47" t="s">
        <v>817</v>
      </c>
      <c r="E437" s="47" t="s">
        <v>157</v>
      </c>
      <c r="F437" s="81">
        <v>2745.76</v>
      </c>
      <c r="G437" s="47" t="s">
        <v>193</v>
      </c>
      <c r="H437" s="214" t="s">
        <v>156</v>
      </c>
      <c r="I437" s="214"/>
      <c r="J437" s="56" t="s">
        <v>158</v>
      </c>
      <c r="K437" s="58">
        <v>3078420.08</v>
      </c>
    </row>
    <row r="438" spans="1:11" ht="12.75">
      <c r="A438" s="47" t="s">
        <v>811</v>
      </c>
      <c r="B438" s="47" t="s">
        <v>816</v>
      </c>
      <c r="C438" s="47" t="s">
        <v>336</v>
      </c>
      <c r="D438" s="47" t="s">
        <v>818</v>
      </c>
      <c r="E438" s="47" t="s">
        <v>157</v>
      </c>
      <c r="F438" s="81">
        <v>7135.59</v>
      </c>
      <c r="G438" s="47" t="s">
        <v>193</v>
      </c>
      <c r="H438" s="214" t="s">
        <v>156</v>
      </c>
      <c r="I438" s="214"/>
      <c r="J438" s="56" t="s">
        <v>158</v>
      </c>
      <c r="K438" s="58">
        <v>3078428.72</v>
      </c>
    </row>
    <row r="439" spans="1:11" ht="12.75">
      <c r="A439" s="47" t="s">
        <v>811</v>
      </c>
      <c r="B439" s="47" t="s">
        <v>819</v>
      </c>
      <c r="C439" s="47" t="s">
        <v>327</v>
      </c>
      <c r="D439" s="47" t="s">
        <v>796</v>
      </c>
      <c r="E439" s="47" t="s">
        <v>157</v>
      </c>
      <c r="F439" s="78">
        <v>121.19</v>
      </c>
      <c r="G439" s="47" t="s">
        <v>193</v>
      </c>
      <c r="H439" s="214" t="s">
        <v>156</v>
      </c>
      <c r="I439" s="214"/>
      <c r="J439" s="56" t="s">
        <v>158</v>
      </c>
      <c r="K439" s="58">
        <v>3078439</v>
      </c>
    </row>
    <row r="440" spans="1:11" ht="12.75">
      <c r="A440" s="47" t="s">
        <v>811</v>
      </c>
      <c r="B440" s="47" t="s">
        <v>819</v>
      </c>
      <c r="C440" s="47" t="s">
        <v>327</v>
      </c>
      <c r="D440" s="47" t="s">
        <v>820</v>
      </c>
      <c r="E440" s="47" t="s">
        <v>157</v>
      </c>
      <c r="F440" s="78">
        <v>599.15</v>
      </c>
      <c r="G440" s="47" t="s">
        <v>193</v>
      </c>
      <c r="H440" s="214" t="s">
        <v>156</v>
      </c>
      <c r="I440" s="214"/>
      <c r="J440" s="56" t="s">
        <v>158</v>
      </c>
      <c r="K440" s="58">
        <v>3078449.28</v>
      </c>
    </row>
    <row r="441" spans="1:11" ht="12.75">
      <c r="A441" s="47" t="s">
        <v>811</v>
      </c>
      <c r="B441" s="47" t="s">
        <v>819</v>
      </c>
      <c r="C441" s="47" t="s">
        <v>327</v>
      </c>
      <c r="D441" s="47" t="s">
        <v>798</v>
      </c>
      <c r="E441" s="47" t="s">
        <v>157</v>
      </c>
      <c r="F441" s="79">
        <v>1059.32</v>
      </c>
      <c r="G441" s="47" t="s">
        <v>193</v>
      </c>
      <c r="H441" s="214" t="s">
        <v>156</v>
      </c>
      <c r="I441" s="214"/>
      <c r="J441" s="56" t="s">
        <v>158</v>
      </c>
      <c r="K441" s="58">
        <v>3078459.56</v>
      </c>
    </row>
    <row r="442" spans="1:11" ht="12.75">
      <c r="A442" s="47" t="s">
        <v>811</v>
      </c>
      <c r="B442" s="47" t="s">
        <v>821</v>
      </c>
      <c r="C442" s="47" t="s">
        <v>376</v>
      </c>
      <c r="D442" s="47" t="s">
        <v>822</v>
      </c>
      <c r="E442" s="47" t="s">
        <v>157</v>
      </c>
      <c r="F442" s="81">
        <v>50000</v>
      </c>
      <c r="G442" s="47" t="s">
        <v>193</v>
      </c>
      <c r="H442" s="214" t="s">
        <v>156</v>
      </c>
      <c r="I442" s="214"/>
      <c r="J442" s="56" t="s">
        <v>158</v>
      </c>
      <c r="K442" s="58">
        <v>3079333.36</v>
      </c>
    </row>
    <row r="443" spans="1:11" ht="12.75">
      <c r="A443" s="47" t="s">
        <v>1033</v>
      </c>
      <c r="B443" s="47" t="s">
        <v>1034</v>
      </c>
      <c r="C443" s="47" t="s">
        <v>488</v>
      </c>
      <c r="D443" s="47" t="s">
        <v>356</v>
      </c>
      <c r="E443" s="47" t="s">
        <v>157</v>
      </c>
      <c r="F443" s="84">
        <v>6107.63</v>
      </c>
      <c r="G443" s="47" t="s">
        <v>193</v>
      </c>
      <c r="H443" s="214" t="s">
        <v>156</v>
      </c>
      <c r="I443" s="214"/>
      <c r="J443" s="56" t="s">
        <v>158</v>
      </c>
      <c r="K443" s="58">
        <v>4040052.85</v>
      </c>
    </row>
    <row r="444" spans="1:11" ht="12.75">
      <c r="A444" s="47" t="s">
        <v>372</v>
      </c>
      <c r="B444" s="47" t="s">
        <v>373</v>
      </c>
      <c r="C444" s="47" t="s">
        <v>316</v>
      </c>
      <c r="D444" s="47" t="s">
        <v>200</v>
      </c>
      <c r="E444" s="47" t="s">
        <v>157</v>
      </c>
      <c r="F444" s="85">
        <v>5895.91</v>
      </c>
      <c r="G444" s="47" t="s">
        <v>193</v>
      </c>
      <c r="H444" s="214" t="s">
        <v>156</v>
      </c>
      <c r="I444" s="214"/>
      <c r="J444" s="56" t="s">
        <v>158</v>
      </c>
      <c r="K444" s="58">
        <v>4040454.79</v>
      </c>
    </row>
    <row r="445" spans="1:11" ht="12.75">
      <c r="A445" s="47" t="s">
        <v>823</v>
      </c>
      <c r="B445" s="47" t="s">
        <v>886</v>
      </c>
      <c r="C445" s="47" t="s">
        <v>323</v>
      </c>
      <c r="D445" s="47" t="s">
        <v>394</v>
      </c>
      <c r="E445" s="47" t="s">
        <v>157</v>
      </c>
      <c r="F445" s="77">
        <v>2200</v>
      </c>
      <c r="G445" s="47" t="s">
        <v>193</v>
      </c>
      <c r="H445" s="214" t="s">
        <v>156</v>
      </c>
      <c r="I445" s="214"/>
      <c r="J445" s="56" t="s">
        <v>158</v>
      </c>
      <c r="K445" s="58">
        <v>4047652.79</v>
      </c>
    </row>
    <row r="446" spans="1:11" ht="12.75">
      <c r="A446" s="47" t="s">
        <v>823</v>
      </c>
      <c r="B446" s="47" t="s">
        <v>824</v>
      </c>
      <c r="C446" s="47" t="s">
        <v>484</v>
      </c>
      <c r="D446" s="47" t="s">
        <v>825</v>
      </c>
      <c r="E446" s="47" t="s">
        <v>157</v>
      </c>
      <c r="F446" s="82">
        <v>172.5</v>
      </c>
      <c r="G446" s="47" t="s">
        <v>193</v>
      </c>
      <c r="H446" s="214" t="s">
        <v>156</v>
      </c>
      <c r="I446" s="214"/>
      <c r="J446" s="56" t="s">
        <v>158</v>
      </c>
      <c r="K446" s="58">
        <v>4047848.99</v>
      </c>
    </row>
    <row r="447" spans="1:11" ht="12.75">
      <c r="A447" s="47" t="s">
        <v>823</v>
      </c>
      <c r="B447" s="47" t="s">
        <v>824</v>
      </c>
      <c r="C447" s="47" t="s">
        <v>484</v>
      </c>
      <c r="D447" s="47" t="s">
        <v>228</v>
      </c>
      <c r="E447" s="47" t="s">
        <v>157</v>
      </c>
      <c r="F447" s="82">
        <v>916</v>
      </c>
      <c r="G447" s="47" t="s">
        <v>193</v>
      </c>
      <c r="H447" s="214" t="s">
        <v>156</v>
      </c>
      <c r="I447" s="214"/>
      <c r="J447" s="56" t="s">
        <v>158</v>
      </c>
      <c r="K447" s="58">
        <v>4058612.17</v>
      </c>
    </row>
    <row r="448" spans="1:11" ht="12.75">
      <c r="A448" s="47" t="s">
        <v>823</v>
      </c>
      <c r="B448" s="47" t="s">
        <v>824</v>
      </c>
      <c r="C448" s="47" t="s">
        <v>484</v>
      </c>
      <c r="D448" s="47" t="s">
        <v>826</v>
      </c>
      <c r="E448" s="47" t="s">
        <v>157</v>
      </c>
      <c r="F448" s="82">
        <v>36.5</v>
      </c>
      <c r="G448" s="47" t="s">
        <v>193</v>
      </c>
      <c r="H448" s="214" t="s">
        <v>156</v>
      </c>
      <c r="I448" s="214"/>
      <c r="J448" s="56" t="s">
        <v>158</v>
      </c>
      <c r="K448" s="58">
        <v>4058808.37</v>
      </c>
    </row>
    <row r="449" spans="1:11" ht="12.75">
      <c r="A449" s="47" t="s">
        <v>823</v>
      </c>
      <c r="B449" s="47" t="s">
        <v>824</v>
      </c>
      <c r="C449" s="47" t="s">
        <v>484</v>
      </c>
      <c r="D449" s="47" t="s">
        <v>208</v>
      </c>
      <c r="E449" s="47" t="s">
        <v>157</v>
      </c>
      <c r="F449" s="82">
        <v>189</v>
      </c>
      <c r="G449" s="47" t="s">
        <v>193</v>
      </c>
      <c r="H449" s="214" t="s">
        <v>156</v>
      </c>
      <c r="I449" s="214"/>
      <c r="J449" s="56" t="s">
        <v>158</v>
      </c>
      <c r="K449" s="58">
        <v>4058939.17</v>
      </c>
    </row>
    <row r="450" spans="1:11" ht="12.75">
      <c r="A450" s="47" t="s">
        <v>823</v>
      </c>
      <c r="B450" s="47" t="s">
        <v>824</v>
      </c>
      <c r="C450" s="47" t="s">
        <v>484</v>
      </c>
      <c r="D450" s="47" t="s">
        <v>827</v>
      </c>
      <c r="E450" s="47" t="s">
        <v>157</v>
      </c>
      <c r="F450" s="82">
        <v>79.5</v>
      </c>
      <c r="G450" s="47" t="s">
        <v>155</v>
      </c>
      <c r="H450" s="214" t="s">
        <v>156</v>
      </c>
      <c r="I450" s="214"/>
      <c r="J450" s="56" t="s">
        <v>158</v>
      </c>
      <c r="K450" s="58">
        <v>9152.54</v>
      </c>
    </row>
    <row r="451" spans="1:11" ht="12.75">
      <c r="A451" s="47" t="s">
        <v>823</v>
      </c>
      <c r="B451" s="47" t="s">
        <v>824</v>
      </c>
      <c r="C451" s="47" t="s">
        <v>484</v>
      </c>
      <c r="D451" s="47" t="s">
        <v>828</v>
      </c>
      <c r="E451" s="47" t="s">
        <v>157</v>
      </c>
      <c r="F451" s="82">
        <v>375</v>
      </c>
      <c r="G451" s="47" t="s">
        <v>155</v>
      </c>
      <c r="H451" s="214" t="s">
        <v>156</v>
      </c>
      <c r="I451" s="214"/>
      <c r="J451" s="56" t="s">
        <v>158</v>
      </c>
      <c r="K451" s="58">
        <v>9625.42</v>
      </c>
    </row>
    <row r="452" spans="1:11" ht="12.75">
      <c r="A452" s="47" t="s">
        <v>823</v>
      </c>
      <c r="B452" s="47" t="s">
        <v>824</v>
      </c>
      <c r="C452" s="47" t="s">
        <v>484</v>
      </c>
      <c r="D452" s="47" t="s">
        <v>829</v>
      </c>
      <c r="E452" s="47" t="s">
        <v>157</v>
      </c>
      <c r="F452" s="82">
        <v>265</v>
      </c>
      <c r="G452" s="47" t="s">
        <v>155</v>
      </c>
      <c r="H452" s="214" t="s">
        <v>156</v>
      </c>
      <c r="I452" s="214"/>
      <c r="J452" s="56" t="s">
        <v>158</v>
      </c>
      <c r="K452" s="58">
        <v>11154.66</v>
      </c>
    </row>
    <row r="453" spans="1:11" ht="12.75">
      <c r="A453" s="47" t="s">
        <v>823</v>
      </c>
      <c r="B453" s="47" t="s">
        <v>824</v>
      </c>
      <c r="C453" s="47" t="s">
        <v>335</v>
      </c>
      <c r="D453" s="47" t="s">
        <v>830</v>
      </c>
      <c r="E453" s="47" t="s">
        <v>157</v>
      </c>
      <c r="F453" s="82">
        <v>199</v>
      </c>
      <c r="G453" s="47" t="s">
        <v>155</v>
      </c>
      <c r="H453" s="214" t="s">
        <v>156</v>
      </c>
      <c r="I453" s="214"/>
      <c r="J453" s="56" t="s">
        <v>158</v>
      </c>
      <c r="K453" s="58">
        <v>13582.63</v>
      </c>
    </row>
    <row r="454" spans="1:11" ht="12.75">
      <c r="A454" s="47" t="s">
        <v>823</v>
      </c>
      <c r="B454" s="47" t="s">
        <v>824</v>
      </c>
      <c r="C454" s="47" t="s">
        <v>335</v>
      </c>
      <c r="D454" s="47" t="s">
        <v>831</v>
      </c>
      <c r="E454" s="47" t="s">
        <v>157</v>
      </c>
      <c r="F454" s="85">
        <v>1450</v>
      </c>
      <c r="G454" s="47" t="s">
        <v>155</v>
      </c>
      <c r="H454" s="214" t="s">
        <v>156</v>
      </c>
      <c r="I454" s="214"/>
      <c r="J454" s="56" t="s">
        <v>158</v>
      </c>
      <c r="K454" s="58">
        <v>18185.05</v>
      </c>
    </row>
    <row r="455" spans="1:11" ht="12.75">
      <c r="A455" s="47" t="s">
        <v>823</v>
      </c>
      <c r="B455" s="47" t="s">
        <v>824</v>
      </c>
      <c r="C455" s="47" t="s">
        <v>335</v>
      </c>
      <c r="D455" s="47" t="s">
        <v>228</v>
      </c>
      <c r="E455" s="47" t="s">
        <v>157</v>
      </c>
      <c r="F455" s="82">
        <v>916</v>
      </c>
      <c r="G455" s="47" t="s">
        <v>155</v>
      </c>
      <c r="H455" s="214" t="s">
        <v>156</v>
      </c>
      <c r="I455" s="214"/>
      <c r="J455" s="56" t="s">
        <v>158</v>
      </c>
      <c r="K455" s="58">
        <v>19274.71</v>
      </c>
    </row>
    <row r="456" spans="1:11" ht="12.75">
      <c r="A456" s="47" t="s">
        <v>823</v>
      </c>
      <c r="B456" s="47" t="s">
        <v>824</v>
      </c>
      <c r="C456" s="47" t="s">
        <v>335</v>
      </c>
      <c r="D456" s="47" t="s">
        <v>226</v>
      </c>
      <c r="E456" s="47" t="s">
        <v>157</v>
      </c>
      <c r="F456" s="81">
        <v>1691.5</v>
      </c>
      <c r="G456" s="47" t="s">
        <v>155</v>
      </c>
      <c r="H456" s="214" t="s">
        <v>156</v>
      </c>
      <c r="I456" s="214"/>
      <c r="J456" s="56" t="s">
        <v>158</v>
      </c>
      <c r="K456" s="58">
        <v>19407.76</v>
      </c>
    </row>
    <row r="457" spans="1:11" ht="12.75">
      <c r="A457" s="47" t="s">
        <v>823</v>
      </c>
      <c r="B457" s="47" t="s">
        <v>824</v>
      </c>
      <c r="C457" s="47" t="s">
        <v>335</v>
      </c>
      <c r="D457" s="47" t="s">
        <v>276</v>
      </c>
      <c r="E457" s="47" t="s">
        <v>157</v>
      </c>
      <c r="F457" s="82">
        <v>195</v>
      </c>
      <c r="G457" s="47" t="s">
        <v>155</v>
      </c>
      <c r="H457" s="214" t="s">
        <v>156</v>
      </c>
      <c r="I457" s="214"/>
      <c r="J457" s="56" t="s">
        <v>158</v>
      </c>
      <c r="K457" s="58">
        <v>19774.71</v>
      </c>
    </row>
    <row r="458" spans="1:11" ht="12.75">
      <c r="A458" s="47" t="s">
        <v>823</v>
      </c>
      <c r="B458" s="47" t="s">
        <v>824</v>
      </c>
      <c r="C458" s="47" t="s">
        <v>335</v>
      </c>
      <c r="D458" s="47" t="s">
        <v>832</v>
      </c>
      <c r="E458" s="47" t="s">
        <v>157</v>
      </c>
      <c r="F458" s="82">
        <v>650</v>
      </c>
      <c r="G458" s="47" t="s">
        <v>155</v>
      </c>
      <c r="H458" s="214" t="s">
        <v>156</v>
      </c>
      <c r="I458" s="214"/>
      <c r="J458" s="56" t="s">
        <v>158</v>
      </c>
      <c r="K458" s="58">
        <v>19998.44</v>
      </c>
    </row>
    <row r="459" spans="1:11" ht="12.75">
      <c r="A459" s="47" t="s">
        <v>823</v>
      </c>
      <c r="B459" s="47" t="s">
        <v>824</v>
      </c>
      <c r="C459" s="47" t="s">
        <v>335</v>
      </c>
      <c r="D459" s="47" t="s">
        <v>571</v>
      </c>
      <c r="E459" s="47" t="s">
        <v>157</v>
      </c>
      <c r="F459" s="81">
        <v>1850</v>
      </c>
      <c r="G459" s="47" t="s">
        <v>155</v>
      </c>
      <c r="H459" s="214" t="s">
        <v>156</v>
      </c>
      <c r="I459" s="214"/>
      <c r="J459" s="56" t="s">
        <v>158</v>
      </c>
      <c r="K459" s="58">
        <v>20353.52</v>
      </c>
    </row>
    <row r="460" spans="1:11" ht="12.75">
      <c r="A460" s="47" t="s">
        <v>823</v>
      </c>
      <c r="B460" s="47" t="s">
        <v>824</v>
      </c>
      <c r="C460" s="47" t="s">
        <v>335</v>
      </c>
      <c r="D460" s="47" t="s">
        <v>833</v>
      </c>
      <c r="E460" s="47" t="s">
        <v>157</v>
      </c>
      <c r="F460" s="81">
        <v>1125</v>
      </c>
      <c r="G460" s="47" t="s">
        <v>155</v>
      </c>
      <c r="H460" s="214" t="s">
        <v>156</v>
      </c>
      <c r="I460" s="214"/>
      <c r="J460" s="56" t="s">
        <v>158</v>
      </c>
      <c r="K460" s="58">
        <v>21283.18</v>
      </c>
    </row>
    <row r="461" spans="1:11" ht="12.75">
      <c r="A461" s="47" t="s">
        <v>823</v>
      </c>
      <c r="B461" s="47" t="s">
        <v>824</v>
      </c>
      <c r="C461" s="47" t="s">
        <v>335</v>
      </c>
      <c r="D461" s="47" t="s">
        <v>258</v>
      </c>
      <c r="E461" s="47" t="s">
        <v>157</v>
      </c>
      <c r="F461" s="82">
        <v>239</v>
      </c>
      <c r="G461" s="47" t="s">
        <v>155</v>
      </c>
      <c r="H461" s="214" t="s">
        <v>156</v>
      </c>
      <c r="I461" s="214"/>
      <c r="J461" s="56" t="s">
        <v>158</v>
      </c>
      <c r="K461" s="58">
        <v>23656.06</v>
      </c>
    </row>
    <row r="462" spans="1:11" ht="12.75">
      <c r="A462" s="47" t="s">
        <v>823</v>
      </c>
      <c r="B462" s="47" t="s">
        <v>824</v>
      </c>
      <c r="C462" s="47" t="s">
        <v>335</v>
      </c>
      <c r="D462" s="47" t="s">
        <v>260</v>
      </c>
      <c r="E462" s="47" t="s">
        <v>157</v>
      </c>
      <c r="F462" s="81">
        <v>1380</v>
      </c>
      <c r="G462" s="47" t="s">
        <v>155</v>
      </c>
      <c r="H462" s="214" t="s">
        <v>156</v>
      </c>
      <c r="I462" s="214"/>
      <c r="J462" s="56" t="s">
        <v>158</v>
      </c>
      <c r="K462" s="58">
        <v>23955.28</v>
      </c>
    </row>
    <row r="463" spans="1:11" ht="12.75">
      <c r="A463" s="47" t="s">
        <v>823</v>
      </c>
      <c r="B463" s="47" t="s">
        <v>824</v>
      </c>
      <c r="C463" s="47" t="s">
        <v>335</v>
      </c>
      <c r="D463" s="47" t="s">
        <v>174</v>
      </c>
      <c r="E463" s="47" t="s">
        <v>157</v>
      </c>
      <c r="F463" s="82">
        <v>140</v>
      </c>
      <c r="G463" s="47" t="s">
        <v>155</v>
      </c>
      <c r="H463" s="214" t="s">
        <v>156</v>
      </c>
      <c r="I463" s="214"/>
      <c r="J463" s="56" t="s">
        <v>158</v>
      </c>
      <c r="K463" s="58">
        <v>25213.75</v>
      </c>
    </row>
    <row r="464" spans="1:11" ht="12.75">
      <c r="A464" s="47" t="s">
        <v>823</v>
      </c>
      <c r="B464" s="47" t="s">
        <v>824</v>
      </c>
      <c r="C464" s="47" t="s">
        <v>335</v>
      </c>
      <c r="D464" s="47" t="s">
        <v>564</v>
      </c>
      <c r="E464" s="47" t="s">
        <v>157</v>
      </c>
      <c r="F464" s="82">
        <v>234</v>
      </c>
      <c r="G464" s="47" t="s">
        <v>155</v>
      </c>
      <c r="H464" s="214" t="s">
        <v>156</v>
      </c>
      <c r="I464" s="214"/>
      <c r="J464" s="56" t="s">
        <v>158</v>
      </c>
      <c r="K464" s="58">
        <v>25512.97</v>
      </c>
    </row>
    <row r="465" spans="1:11" ht="12.75">
      <c r="A465" s="47" t="s">
        <v>823</v>
      </c>
      <c r="B465" s="47" t="s">
        <v>824</v>
      </c>
      <c r="C465" s="47" t="s">
        <v>335</v>
      </c>
      <c r="D465" s="47" t="s">
        <v>663</v>
      </c>
      <c r="E465" s="47" t="s">
        <v>157</v>
      </c>
      <c r="F465" s="82">
        <v>965</v>
      </c>
      <c r="G465" s="47" t="s">
        <v>155</v>
      </c>
      <c r="H465" s="214" t="s">
        <v>156</v>
      </c>
      <c r="I465" s="214"/>
      <c r="J465" s="56" t="s">
        <v>158</v>
      </c>
      <c r="K465" s="58">
        <v>25764.66</v>
      </c>
    </row>
    <row r="466" spans="1:11" ht="12.75">
      <c r="A466" s="47" t="s">
        <v>823</v>
      </c>
      <c r="B466" s="47" t="s">
        <v>824</v>
      </c>
      <c r="C466" s="47" t="s">
        <v>335</v>
      </c>
      <c r="D466" s="47" t="s">
        <v>834</v>
      </c>
      <c r="E466" s="47" t="s">
        <v>157</v>
      </c>
      <c r="F466" s="82">
        <v>259</v>
      </c>
      <c r="G466" s="47" t="s">
        <v>193</v>
      </c>
      <c r="H466" s="214" t="s">
        <v>156</v>
      </c>
      <c r="I466" s="214"/>
      <c r="J466" s="56" t="s">
        <v>158</v>
      </c>
      <c r="K466" s="58">
        <v>26488.66</v>
      </c>
    </row>
    <row r="467" spans="1:11" ht="12.75">
      <c r="A467" s="47" t="s">
        <v>823</v>
      </c>
      <c r="B467" s="47" t="s">
        <v>824</v>
      </c>
      <c r="C467" s="47" t="s">
        <v>335</v>
      </c>
      <c r="D467" s="47" t="s">
        <v>835</v>
      </c>
      <c r="E467" s="47" t="s">
        <v>157</v>
      </c>
      <c r="F467" s="82">
        <v>395</v>
      </c>
      <c r="G467" s="47" t="s">
        <v>193</v>
      </c>
      <c r="H467" s="214" t="s">
        <v>156</v>
      </c>
      <c r="I467" s="214"/>
      <c r="J467" s="56" t="s">
        <v>158</v>
      </c>
      <c r="K467" s="58">
        <v>132665.66</v>
      </c>
    </row>
    <row r="468" spans="1:11" ht="12.75">
      <c r="A468" s="47" t="s">
        <v>823</v>
      </c>
      <c r="B468" s="47" t="s">
        <v>824</v>
      </c>
      <c r="C468" s="47" t="s">
        <v>335</v>
      </c>
      <c r="D468" s="47" t="s">
        <v>836</v>
      </c>
      <c r="E468" s="47" t="s">
        <v>157</v>
      </c>
      <c r="F468" s="82">
        <v>730</v>
      </c>
      <c r="G468" s="47" t="s">
        <v>193</v>
      </c>
      <c r="H468" s="214" t="s">
        <v>156</v>
      </c>
      <c r="I468" s="214"/>
      <c r="J468" s="56" t="s">
        <v>158</v>
      </c>
      <c r="K468" s="58">
        <v>398077.07</v>
      </c>
    </row>
    <row r="469" spans="1:11" ht="12.75">
      <c r="A469" s="47" t="s">
        <v>823</v>
      </c>
      <c r="B469" s="47" t="s">
        <v>824</v>
      </c>
      <c r="C469" s="47" t="s">
        <v>335</v>
      </c>
      <c r="D469" s="47" t="s">
        <v>837</v>
      </c>
      <c r="E469" s="47" t="s">
        <v>157</v>
      </c>
      <c r="F469" s="82">
        <v>83.5</v>
      </c>
      <c r="G469" s="47" t="s">
        <v>193</v>
      </c>
      <c r="H469" s="214" t="s">
        <v>156</v>
      </c>
      <c r="I469" s="214"/>
      <c r="J469" s="56" t="s">
        <v>158</v>
      </c>
      <c r="K469" s="58">
        <v>409077.07</v>
      </c>
    </row>
    <row r="470" spans="1:11" ht="12.75">
      <c r="A470" s="47" t="s">
        <v>823</v>
      </c>
      <c r="B470" s="47" t="s">
        <v>824</v>
      </c>
      <c r="C470" s="47" t="s">
        <v>335</v>
      </c>
      <c r="D470" s="47" t="s">
        <v>838</v>
      </c>
      <c r="E470" s="47" t="s">
        <v>157</v>
      </c>
      <c r="F470" s="82">
        <v>179.5</v>
      </c>
      <c r="G470" s="47" t="s">
        <v>193</v>
      </c>
      <c r="H470" s="214" t="s">
        <v>156</v>
      </c>
      <c r="I470" s="214"/>
      <c r="J470" s="56" t="s">
        <v>158</v>
      </c>
      <c r="K470" s="58">
        <v>413690.22</v>
      </c>
    </row>
    <row r="471" spans="1:11" ht="12.75">
      <c r="A471" s="47" t="s">
        <v>823</v>
      </c>
      <c r="B471" s="47" t="s">
        <v>824</v>
      </c>
      <c r="C471" s="47" t="s">
        <v>335</v>
      </c>
      <c r="D471" s="47" t="s">
        <v>839</v>
      </c>
      <c r="E471" s="47" t="s">
        <v>157</v>
      </c>
      <c r="F471" s="82">
        <v>194</v>
      </c>
      <c r="G471" s="47" t="s">
        <v>193</v>
      </c>
      <c r="H471" s="214" t="s">
        <v>156</v>
      </c>
      <c r="I471" s="214"/>
      <c r="J471" s="56" t="s">
        <v>158</v>
      </c>
      <c r="K471" s="58">
        <v>423518.46</v>
      </c>
    </row>
    <row r="472" spans="1:11" ht="12.75">
      <c r="A472" s="47" t="s">
        <v>823</v>
      </c>
      <c r="B472" s="47" t="s">
        <v>824</v>
      </c>
      <c r="C472" s="47" t="s">
        <v>335</v>
      </c>
      <c r="D472" s="47" t="s">
        <v>840</v>
      </c>
      <c r="E472" s="47" t="s">
        <v>157</v>
      </c>
      <c r="F472" s="82">
        <v>75</v>
      </c>
      <c r="G472" s="47" t="s">
        <v>193</v>
      </c>
      <c r="H472" s="214" t="s">
        <v>156</v>
      </c>
      <c r="I472" s="214"/>
      <c r="J472" s="56" t="s">
        <v>158</v>
      </c>
      <c r="K472" s="58">
        <v>425524.67</v>
      </c>
    </row>
    <row r="473" spans="1:11" ht="12.75">
      <c r="A473" s="47" t="s">
        <v>823</v>
      </c>
      <c r="B473" s="47" t="s">
        <v>824</v>
      </c>
      <c r="C473" s="47" t="s">
        <v>335</v>
      </c>
      <c r="D473" s="47" t="s">
        <v>841</v>
      </c>
      <c r="E473" s="47" t="s">
        <v>157</v>
      </c>
      <c r="F473" s="82">
        <v>395</v>
      </c>
      <c r="G473" s="47" t="s">
        <v>193</v>
      </c>
      <c r="H473" s="214" t="s">
        <v>156</v>
      </c>
      <c r="I473" s="214"/>
      <c r="J473" s="56" t="s">
        <v>158</v>
      </c>
      <c r="K473" s="58">
        <v>426026.22</v>
      </c>
    </row>
    <row r="474" spans="1:11" ht="12.75">
      <c r="A474" s="47" t="s">
        <v>823</v>
      </c>
      <c r="B474" s="47" t="s">
        <v>824</v>
      </c>
      <c r="C474" s="47" t="s">
        <v>335</v>
      </c>
      <c r="D474" s="47" t="s">
        <v>842</v>
      </c>
      <c r="E474" s="47" t="s">
        <v>157</v>
      </c>
      <c r="F474" s="82">
        <v>245</v>
      </c>
      <c r="G474" s="47" t="s">
        <v>193</v>
      </c>
      <c r="H474" s="214" t="s">
        <v>156</v>
      </c>
      <c r="I474" s="214"/>
      <c r="J474" s="56" t="s">
        <v>158</v>
      </c>
      <c r="K474" s="58">
        <v>723177.14</v>
      </c>
    </row>
    <row r="475" spans="1:11" ht="12.75">
      <c r="A475" s="47" t="s">
        <v>823</v>
      </c>
      <c r="B475" s="47" t="s">
        <v>824</v>
      </c>
      <c r="C475" s="47" t="s">
        <v>335</v>
      </c>
      <c r="D475" s="47" t="s">
        <v>843</v>
      </c>
      <c r="E475" s="47" t="s">
        <v>157</v>
      </c>
      <c r="F475" s="82">
        <v>295</v>
      </c>
      <c r="G475" s="47" t="s">
        <v>193</v>
      </c>
      <c r="H475" s="214" t="s">
        <v>156</v>
      </c>
      <c r="I475" s="214"/>
      <c r="J475" s="56" t="s">
        <v>158</v>
      </c>
      <c r="K475" s="58">
        <v>734052.85</v>
      </c>
    </row>
    <row r="476" spans="1:11" ht="12.75">
      <c r="A476" s="47" t="s">
        <v>823</v>
      </c>
      <c r="B476" s="47" t="s">
        <v>824</v>
      </c>
      <c r="C476" s="47" t="s">
        <v>335</v>
      </c>
      <c r="D476" s="47" t="s">
        <v>844</v>
      </c>
      <c r="E476" s="47" t="s">
        <v>157</v>
      </c>
      <c r="F476" s="81">
        <v>1490</v>
      </c>
      <c r="G476" s="47" t="s">
        <v>193</v>
      </c>
      <c r="H476" s="214" t="s">
        <v>156</v>
      </c>
      <c r="I476" s="214"/>
      <c r="J476" s="56" t="s">
        <v>158</v>
      </c>
      <c r="K476" s="58">
        <v>742371.56</v>
      </c>
    </row>
    <row r="477" spans="1:11" ht="12.75">
      <c r="A477" s="47" t="s">
        <v>823</v>
      </c>
      <c r="B477" s="47" t="s">
        <v>824</v>
      </c>
      <c r="C477" s="47" t="s">
        <v>335</v>
      </c>
      <c r="D477" s="47" t="s">
        <v>845</v>
      </c>
      <c r="E477" s="47" t="s">
        <v>157</v>
      </c>
      <c r="F477" s="82">
        <v>198.5</v>
      </c>
      <c r="G477" s="47" t="s">
        <v>193</v>
      </c>
      <c r="H477" s="214" t="s">
        <v>156</v>
      </c>
      <c r="I477" s="214"/>
      <c r="J477" s="56" t="s">
        <v>158</v>
      </c>
      <c r="K477" s="58">
        <v>760168.17</v>
      </c>
    </row>
    <row r="478" spans="1:11" ht="12.75">
      <c r="A478" s="47" t="s">
        <v>823</v>
      </c>
      <c r="B478" s="47" t="s">
        <v>824</v>
      </c>
      <c r="C478" s="47" t="s">
        <v>335</v>
      </c>
      <c r="D478" s="47" t="s">
        <v>846</v>
      </c>
      <c r="E478" s="47" t="s">
        <v>157</v>
      </c>
      <c r="F478" s="82">
        <v>785</v>
      </c>
      <c r="G478" s="47" t="s">
        <v>193</v>
      </c>
      <c r="H478" s="214" t="s">
        <v>156</v>
      </c>
      <c r="I478" s="214"/>
      <c r="J478" s="56" t="s">
        <v>158</v>
      </c>
      <c r="K478" s="58">
        <v>764568.17</v>
      </c>
    </row>
    <row r="479" spans="1:11" ht="12.75">
      <c r="A479" s="47" t="s">
        <v>823</v>
      </c>
      <c r="B479" s="47" t="s">
        <v>824</v>
      </c>
      <c r="C479" s="47" t="s">
        <v>335</v>
      </c>
      <c r="D479" s="47" t="s">
        <v>847</v>
      </c>
      <c r="E479" s="47" t="s">
        <v>157</v>
      </c>
      <c r="F479" s="82">
        <v>508.5</v>
      </c>
      <c r="G479" s="47" t="s">
        <v>155</v>
      </c>
      <c r="H479" s="214" t="s">
        <v>156</v>
      </c>
      <c r="I479" s="214"/>
      <c r="J479" s="56" t="s">
        <v>158</v>
      </c>
      <c r="K479" s="58">
        <v>764659.7</v>
      </c>
    </row>
    <row r="480" spans="1:11" ht="12.75">
      <c r="A480" s="47" t="s">
        <v>823</v>
      </c>
      <c r="B480" s="47" t="s">
        <v>824</v>
      </c>
      <c r="C480" s="47" t="s">
        <v>335</v>
      </c>
      <c r="D480" s="47" t="s">
        <v>848</v>
      </c>
      <c r="E480" s="47" t="s">
        <v>157</v>
      </c>
      <c r="F480" s="82">
        <v>40</v>
      </c>
      <c r="G480" s="47" t="s">
        <v>155</v>
      </c>
      <c r="H480" s="214" t="s">
        <v>156</v>
      </c>
      <c r="I480" s="214"/>
      <c r="J480" s="56" t="s">
        <v>158</v>
      </c>
      <c r="K480" s="58">
        <v>764795.29</v>
      </c>
    </row>
    <row r="481" spans="1:11" ht="12.75">
      <c r="A481" s="47" t="s">
        <v>823</v>
      </c>
      <c r="B481" s="47" t="s">
        <v>824</v>
      </c>
      <c r="C481" s="47" t="s">
        <v>335</v>
      </c>
      <c r="D481" s="47" t="s">
        <v>849</v>
      </c>
      <c r="E481" s="47" t="s">
        <v>157</v>
      </c>
      <c r="F481" s="82">
        <v>139</v>
      </c>
      <c r="G481" s="47" t="s">
        <v>155</v>
      </c>
      <c r="H481" s="214" t="s">
        <v>156</v>
      </c>
      <c r="I481" s="214"/>
      <c r="J481" s="56" t="s">
        <v>158</v>
      </c>
      <c r="K481" s="58">
        <v>788940.21</v>
      </c>
    </row>
    <row r="482" spans="1:11" ht="12.75">
      <c r="A482" s="47" t="s">
        <v>823</v>
      </c>
      <c r="B482" s="47" t="s">
        <v>824</v>
      </c>
      <c r="C482" s="47" t="s">
        <v>335</v>
      </c>
      <c r="D482" s="47" t="s">
        <v>850</v>
      </c>
      <c r="E482" s="47" t="s">
        <v>157</v>
      </c>
      <c r="F482" s="81">
        <v>1036</v>
      </c>
      <c r="G482" s="47" t="s">
        <v>155</v>
      </c>
      <c r="H482" s="214" t="s">
        <v>156</v>
      </c>
      <c r="I482" s="214"/>
      <c r="J482" s="56" t="s">
        <v>158</v>
      </c>
      <c r="K482" s="58">
        <v>789238.52</v>
      </c>
    </row>
    <row r="483" spans="1:11" ht="12.75">
      <c r="A483" s="47" t="s">
        <v>823</v>
      </c>
      <c r="B483" s="47" t="s">
        <v>824</v>
      </c>
      <c r="C483" s="47" t="s">
        <v>335</v>
      </c>
      <c r="D483" s="47" t="s">
        <v>851</v>
      </c>
      <c r="E483" s="47" t="s">
        <v>157</v>
      </c>
      <c r="F483" s="82">
        <v>439</v>
      </c>
      <c r="G483" s="47" t="s">
        <v>155</v>
      </c>
      <c r="H483" s="214" t="s">
        <v>156</v>
      </c>
      <c r="I483" s="214"/>
      <c r="J483" s="56" t="s">
        <v>158</v>
      </c>
      <c r="K483" s="58">
        <v>792113.1</v>
      </c>
    </row>
    <row r="484" spans="1:11" ht="12.75">
      <c r="A484" s="47" t="s">
        <v>823</v>
      </c>
      <c r="B484" s="47" t="s">
        <v>824</v>
      </c>
      <c r="C484" s="47" t="s">
        <v>335</v>
      </c>
      <c r="D484" s="47" t="s">
        <v>852</v>
      </c>
      <c r="E484" s="47" t="s">
        <v>157</v>
      </c>
      <c r="F484" s="82">
        <v>29</v>
      </c>
      <c r="G484" s="47" t="s">
        <v>155</v>
      </c>
      <c r="H484" s="214" t="s">
        <v>156</v>
      </c>
      <c r="I484" s="214"/>
      <c r="J484" s="56" t="s">
        <v>158</v>
      </c>
      <c r="K484" s="58">
        <v>794824.96</v>
      </c>
    </row>
    <row r="485" spans="1:11" ht="12.75">
      <c r="A485" s="47" t="s">
        <v>823</v>
      </c>
      <c r="B485" s="47" t="s">
        <v>853</v>
      </c>
      <c r="C485" s="47" t="s">
        <v>376</v>
      </c>
      <c r="D485" s="47" t="s">
        <v>179</v>
      </c>
      <c r="E485" s="47" t="s">
        <v>157</v>
      </c>
      <c r="F485" s="82">
        <v>24.5</v>
      </c>
      <c r="G485" s="47" t="s">
        <v>155</v>
      </c>
      <c r="H485" s="214" t="s">
        <v>156</v>
      </c>
      <c r="I485" s="214"/>
      <c r="J485" s="56" t="s">
        <v>158</v>
      </c>
      <c r="K485" s="58">
        <v>795142.76</v>
      </c>
    </row>
    <row r="486" spans="1:11" ht="12.75">
      <c r="A486" s="47" t="s">
        <v>823</v>
      </c>
      <c r="B486" s="47" t="s">
        <v>853</v>
      </c>
      <c r="C486" s="47" t="s">
        <v>376</v>
      </c>
      <c r="D486" s="47" t="s">
        <v>854</v>
      </c>
      <c r="E486" s="47" t="s">
        <v>157</v>
      </c>
      <c r="F486" s="82">
        <v>718</v>
      </c>
      <c r="G486" s="47" t="s">
        <v>155</v>
      </c>
      <c r="H486" s="214" t="s">
        <v>156</v>
      </c>
      <c r="I486" s="214"/>
      <c r="J486" s="56" t="s">
        <v>158</v>
      </c>
      <c r="K486" s="58">
        <v>797261.4</v>
      </c>
    </row>
    <row r="487" spans="1:11" ht="12.75">
      <c r="A487" s="47" t="s">
        <v>823</v>
      </c>
      <c r="B487" s="47" t="s">
        <v>853</v>
      </c>
      <c r="C487" s="47" t="s">
        <v>316</v>
      </c>
      <c r="D487" s="47" t="s">
        <v>234</v>
      </c>
      <c r="E487" s="47" t="s">
        <v>157</v>
      </c>
      <c r="F487" s="82">
        <v>58</v>
      </c>
      <c r="G487" s="47" t="s">
        <v>193</v>
      </c>
      <c r="H487" s="214" t="s">
        <v>156</v>
      </c>
      <c r="I487" s="214"/>
      <c r="J487" s="56" t="s">
        <v>158</v>
      </c>
      <c r="K487" s="58">
        <v>797931.74</v>
      </c>
    </row>
    <row r="488" spans="1:11" ht="12.75">
      <c r="A488" s="47" t="s">
        <v>823</v>
      </c>
      <c r="B488" s="47" t="s">
        <v>853</v>
      </c>
      <c r="C488" s="47" t="s">
        <v>316</v>
      </c>
      <c r="D488" s="47" t="s">
        <v>285</v>
      </c>
      <c r="E488" s="47" t="s">
        <v>157</v>
      </c>
      <c r="F488" s="82">
        <v>73</v>
      </c>
      <c r="G488" s="47" t="s">
        <v>155</v>
      </c>
      <c r="H488" s="214" t="s">
        <v>156</v>
      </c>
      <c r="I488" s="214"/>
      <c r="J488" s="56" t="s">
        <v>158</v>
      </c>
      <c r="K488" s="58">
        <v>800524.96</v>
      </c>
    </row>
    <row r="489" spans="1:11" ht="12.75">
      <c r="A489" s="47" t="s">
        <v>823</v>
      </c>
      <c r="B489" s="47" t="s">
        <v>853</v>
      </c>
      <c r="C489" s="47" t="s">
        <v>316</v>
      </c>
      <c r="D489" s="47" t="s">
        <v>541</v>
      </c>
      <c r="E489" s="47" t="s">
        <v>157</v>
      </c>
      <c r="F489" s="82">
        <v>159</v>
      </c>
      <c r="G489" s="47" t="s">
        <v>155</v>
      </c>
      <c r="H489" s="214" t="s">
        <v>156</v>
      </c>
      <c r="I489" s="214"/>
      <c r="J489" s="56" t="s">
        <v>158</v>
      </c>
      <c r="K489" s="58">
        <v>800764.96</v>
      </c>
    </row>
    <row r="490" spans="1:11" ht="12.75">
      <c r="A490" s="47" t="s">
        <v>823</v>
      </c>
      <c r="B490" s="47" t="s">
        <v>853</v>
      </c>
      <c r="C490" s="47" t="s">
        <v>316</v>
      </c>
      <c r="D490" s="47" t="s">
        <v>855</v>
      </c>
      <c r="E490" s="47" t="s">
        <v>157</v>
      </c>
      <c r="F490" s="82">
        <v>36.5</v>
      </c>
      <c r="G490" s="47" t="s">
        <v>155</v>
      </c>
      <c r="H490" s="214" t="s">
        <v>156</v>
      </c>
      <c r="I490" s="214"/>
      <c r="J490" s="56" t="s">
        <v>158</v>
      </c>
      <c r="K490" s="58">
        <v>803414.96</v>
      </c>
    </row>
    <row r="491" spans="1:11" ht="12.75">
      <c r="A491" s="47" t="s">
        <v>823</v>
      </c>
      <c r="B491" s="47" t="s">
        <v>853</v>
      </c>
      <c r="C491" s="47" t="s">
        <v>316</v>
      </c>
      <c r="D491" s="47" t="s">
        <v>856</v>
      </c>
      <c r="E491" s="47" t="s">
        <v>157</v>
      </c>
      <c r="F491" s="82">
        <v>318</v>
      </c>
      <c r="G491" s="47" t="s">
        <v>193</v>
      </c>
      <c r="H491" s="214" t="s">
        <v>156</v>
      </c>
      <c r="I491" s="214"/>
      <c r="J491" s="56" t="s">
        <v>158</v>
      </c>
      <c r="K491" s="58">
        <v>969669.2</v>
      </c>
    </row>
    <row r="492" spans="1:11" ht="12.75">
      <c r="A492" s="47" t="s">
        <v>823</v>
      </c>
      <c r="B492" s="47" t="s">
        <v>853</v>
      </c>
      <c r="C492" s="47" t="s">
        <v>316</v>
      </c>
      <c r="D492" s="47" t="s">
        <v>857</v>
      </c>
      <c r="E492" s="47" t="s">
        <v>157</v>
      </c>
      <c r="F492" s="85">
        <v>1095</v>
      </c>
      <c r="G492" s="47" t="s">
        <v>193</v>
      </c>
      <c r="H492" s="214" t="s">
        <v>156</v>
      </c>
      <c r="I492" s="214"/>
      <c r="J492" s="56" t="s">
        <v>158</v>
      </c>
      <c r="K492" s="58">
        <v>970099.2</v>
      </c>
    </row>
    <row r="493" spans="1:11" ht="12.75">
      <c r="A493" s="47" t="s">
        <v>823</v>
      </c>
      <c r="B493" s="47" t="s">
        <v>858</v>
      </c>
      <c r="C493" s="47" t="s">
        <v>327</v>
      </c>
      <c r="D493" s="47" t="s">
        <v>517</v>
      </c>
      <c r="E493" s="47" t="s">
        <v>157</v>
      </c>
      <c r="F493" s="78">
        <v>103.5</v>
      </c>
      <c r="G493" s="47" t="s">
        <v>193</v>
      </c>
      <c r="H493" s="214" t="s">
        <v>156</v>
      </c>
      <c r="I493" s="214"/>
      <c r="J493" s="56" t="s">
        <v>158</v>
      </c>
      <c r="K493" s="58">
        <v>970578.27</v>
      </c>
    </row>
    <row r="494" spans="1:11" ht="12.75">
      <c r="A494" s="47" t="s">
        <v>823</v>
      </c>
      <c r="B494" s="47" t="s">
        <v>858</v>
      </c>
      <c r="C494" s="47" t="s">
        <v>314</v>
      </c>
      <c r="D494" s="47" t="s">
        <v>666</v>
      </c>
      <c r="E494" s="47" t="s">
        <v>157</v>
      </c>
      <c r="F494" s="82">
        <v>28.5</v>
      </c>
      <c r="G494" s="47" t="s">
        <v>193</v>
      </c>
      <c r="H494" s="214" t="s">
        <v>156</v>
      </c>
      <c r="I494" s="214"/>
      <c r="J494" s="56" t="s">
        <v>158</v>
      </c>
      <c r="K494" s="58">
        <v>975332.43</v>
      </c>
    </row>
    <row r="495" spans="1:11" ht="12.75">
      <c r="A495" s="47" t="s">
        <v>823</v>
      </c>
      <c r="B495" s="47" t="s">
        <v>858</v>
      </c>
      <c r="C495" s="47" t="s">
        <v>314</v>
      </c>
      <c r="D495" s="47" t="s">
        <v>250</v>
      </c>
      <c r="E495" s="47" t="s">
        <v>157</v>
      </c>
      <c r="F495" s="82">
        <v>37.5</v>
      </c>
      <c r="G495" s="47" t="s">
        <v>155</v>
      </c>
      <c r="H495" s="214" t="s">
        <v>156</v>
      </c>
      <c r="I495" s="214"/>
      <c r="J495" s="56" t="s">
        <v>158</v>
      </c>
      <c r="K495" s="58">
        <v>997501.95</v>
      </c>
    </row>
    <row r="496" spans="1:11" ht="12.75">
      <c r="A496" s="47" t="s">
        <v>823</v>
      </c>
      <c r="B496" s="47" t="s">
        <v>858</v>
      </c>
      <c r="C496" s="47" t="s">
        <v>314</v>
      </c>
      <c r="D496" s="47" t="s">
        <v>859</v>
      </c>
      <c r="E496" s="47" t="s">
        <v>157</v>
      </c>
      <c r="F496" s="82">
        <v>22</v>
      </c>
      <c r="G496" s="47" t="s">
        <v>155</v>
      </c>
      <c r="H496" s="214" t="s">
        <v>156</v>
      </c>
      <c r="I496" s="214"/>
      <c r="J496" s="56" t="s">
        <v>158</v>
      </c>
      <c r="K496" s="58">
        <v>1004148.59</v>
      </c>
    </row>
    <row r="497" spans="1:11" ht="12.75">
      <c r="A497" s="47" t="s">
        <v>823</v>
      </c>
      <c r="B497" s="47" t="s">
        <v>858</v>
      </c>
      <c r="C497" s="47" t="s">
        <v>314</v>
      </c>
      <c r="D497" s="47" t="s">
        <v>860</v>
      </c>
      <c r="E497" s="47" t="s">
        <v>157</v>
      </c>
      <c r="F497" s="82">
        <v>452</v>
      </c>
      <c r="G497" s="47" t="s">
        <v>155</v>
      </c>
      <c r="H497" s="214" t="s">
        <v>156</v>
      </c>
      <c r="I497" s="214"/>
      <c r="J497" s="56" t="s">
        <v>158</v>
      </c>
      <c r="K497" s="58">
        <v>1006014.35</v>
      </c>
    </row>
    <row r="498" spans="1:11" ht="12.75">
      <c r="A498" s="47" t="s">
        <v>823</v>
      </c>
      <c r="B498" s="47" t="s">
        <v>858</v>
      </c>
      <c r="C498" s="47" t="s">
        <v>314</v>
      </c>
      <c r="D498" s="47" t="s">
        <v>281</v>
      </c>
      <c r="E498" s="47" t="s">
        <v>157</v>
      </c>
      <c r="F498" s="82">
        <v>178</v>
      </c>
      <c r="G498" s="47" t="s">
        <v>155</v>
      </c>
      <c r="H498" s="214" t="s">
        <v>156</v>
      </c>
      <c r="I498" s="214"/>
      <c r="J498" s="56" t="s">
        <v>158</v>
      </c>
      <c r="K498" s="58">
        <v>1007880.11</v>
      </c>
    </row>
    <row r="499" spans="1:11" ht="12.75">
      <c r="A499" s="47" t="s">
        <v>823</v>
      </c>
      <c r="B499" s="47" t="s">
        <v>858</v>
      </c>
      <c r="C499" s="47" t="s">
        <v>314</v>
      </c>
      <c r="D499" s="47" t="s">
        <v>525</v>
      </c>
      <c r="E499" s="47" t="s">
        <v>157</v>
      </c>
      <c r="F499" s="82">
        <v>35</v>
      </c>
      <c r="G499" s="47" t="s">
        <v>155</v>
      </c>
      <c r="H499" s="214" t="s">
        <v>156</v>
      </c>
      <c r="I499" s="214"/>
      <c r="J499" s="56" t="s">
        <v>158</v>
      </c>
      <c r="K499" s="58">
        <v>1009839.86</v>
      </c>
    </row>
    <row r="500" spans="1:11" ht="12.75">
      <c r="A500" s="47" t="s">
        <v>823</v>
      </c>
      <c r="B500" s="47" t="s">
        <v>858</v>
      </c>
      <c r="C500" s="47" t="s">
        <v>314</v>
      </c>
      <c r="D500" s="47" t="s">
        <v>288</v>
      </c>
      <c r="E500" s="47" t="s">
        <v>157</v>
      </c>
      <c r="F500" s="81">
        <v>1095</v>
      </c>
      <c r="G500" s="47" t="s">
        <v>235</v>
      </c>
      <c r="H500" s="214" t="s">
        <v>156</v>
      </c>
      <c r="I500" s="214"/>
      <c r="J500" s="56" t="s">
        <v>158</v>
      </c>
      <c r="K500" s="58">
        <v>1009939.86</v>
      </c>
    </row>
    <row r="501" spans="1:11" ht="12.75">
      <c r="A501" s="47" t="s">
        <v>823</v>
      </c>
      <c r="B501" s="47" t="s">
        <v>858</v>
      </c>
      <c r="C501" s="47" t="s">
        <v>314</v>
      </c>
      <c r="D501" s="47" t="s">
        <v>528</v>
      </c>
      <c r="E501" s="47" t="s">
        <v>157</v>
      </c>
      <c r="F501" s="82">
        <v>594</v>
      </c>
      <c r="G501" s="47" t="s">
        <v>155</v>
      </c>
      <c r="H501" s="214" t="s">
        <v>156</v>
      </c>
      <c r="I501" s="214"/>
      <c r="J501" s="56" t="s">
        <v>158</v>
      </c>
      <c r="K501" s="58">
        <v>1010189.86</v>
      </c>
    </row>
    <row r="502" spans="1:11" ht="12.75">
      <c r="A502" s="47" t="s">
        <v>823</v>
      </c>
      <c r="B502" s="47" t="s">
        <v>858</v>
      </c>
      <c r="C502" s="47" t="s">
        <v>314</v>
      </c>
      <c r="D502" s="47" t="s">
        <v>669</v>
      </c>
      <c r="E502" s="47" t="s">
        <v>157</v>
      </c>
      <c r="F502" s="82">
        <v>285</v>
      </c>
      <c r="G502" s="47" t="s">
        <v>155</v>
      </c>
      <c r="H502" s="214" t="s">
        <v>156</v>
      </c>
      <c r="I502" s="214"/>
      <c r="J502" s="56" t="s">
        <v>158</v>
      </c>
      <c r="K502" s="58">
        <v>1020368.4</v>
      </c>
    </row>
    <row r="503" spans="1:11" ht="12.75">
      <c r="A503" s="47" t="s">
        <v>823</v>
      </c>
      <c r="B503" s="47" t="s">
        <v>858</v>
      </c>
      <c r="C503" s="47" t="s">
        <v>314</v>
      </c>
      <c r="D503" s="47" t="s">
        <v>708</v>
      </c>
      <c r="E503" s="47" t="s">
        <v>157</v>
      </c>
      <c r="F503" s="82">
        <v>306.83</v>
      </c>
      <c r="G503" s="47" t="s">
        <v>193</v>
      </c>
      <c r="H503" s="214" t="s">
        <v>156</v>
      </c>
      <c r="I503" s="214"/>
      <c r="J503" s="56" t="s">
        <v>158</v>
      </c>
      <c r="K503" s="58">
        <v>1020792.13</v>
      </c>
    </row>
    <row r="504" spans="1:11" ht="12.75">
      <c r="A504" s="47" t="s">
        <v>823</v>
      </c>
      <c r="B504" s="47" t="s">
        <v>858</v>
      </c>
      <c r="C504" s="47" t="s">
        <v>314</v>
      </c>
      <c r="D504" s="47" t="s">
        <v>861</v>
      </c>
      <c r="E504" s="47" t="s">
        <v>157</v>
      </c>
      <c r="F504" s="82">
        <v>395</v>
      </c>
      <c r="G504" s="47" t="s">
        <v>155</v>
      </c>
      <c r="H504" s="214" t="s">
        <v>156</v>
      </c>
      <c r="I504" s="214"/>
      <c r="J504" s="56" t="s">
        <v>158</v>
      </c>
      <c r="K504" s="58">
        <v>1074438.49</v>
      </c>
    </row>
    <row r="505" spans="1:11" ht="12.75">
      <c r="A505" s="47" t="s">
        <v>823</v>
      </c>
      <c r="B505" s="47" t="s">
        <v>858</v>
      </c>
      <c r="C505" s="47" t="s">
        <v>314</v>
      </c>
      <c r="D505" s="47" t="s">
        <v>862</v>
      </c>
      <c r="E505" s="47" t="s">
        <v>157</v>
      </c>
      <c r="F505" s="82">
        <v>139.5</v>
      </c>
      <c r="G505" s="47" t="s">
        <v>155</v>
      </c>
      <c r="H505" s="214" t="s">
        <v>156</v>
      </c>
      <c r="I505" s="214"/>
      <c r="J505" s="56" t="s">
        <v>158</v>
      </c>
      <c r="K505" s="58">
        <v>1102222.1</v>
      </c>
    </row>
    <row r="506" spans="1:11" ht="12.75">
      <c r="A506" s="47" t="s">
        <v>823</v>
      </c>
      <c r="B506" s="47" t="s">
        <v>858</v>
      </c>
      <c r="C506" s="47" t="s">
        <v>314</v>
      </c>
      <c r="D506" s="47" t="s">
        <v>863</v>
      </c>
      <c r="E506" s="47" t="s">
        <v>157</v>
      </c>
      <c r="F506" s="82">
        <v>80</v>
      </c>
      <c r="G506" s="47" t="s">
        <v>193</v>
      </c>
      <c r="H506" s="214" t="s">
        <v>156</v>
      </c>
      <c r="I506" s="214"/>
      <c r="J506" s="56" t="s">
        <v>158</v>
      </c>
      <c r="K506" s="58">
        <v>1102731.67</v>
      </c>
    </row>
    <row r="507" spans="1:11" ht="12.75">
      <c r="A507" s="47" t="s">
        <v>823</v>
      </c>
      <c r="B507" s="47" t="s">
        <v>858</v>
      </c>
      <c r="C507" s="47" t="s">
        <v>314</v>
      </c>
      <c r="D507" s="47" t="s">
        <v>864</v>
      </c>
      <c r="E507" s="47" t="s">
        <v>157</v>
      </c>
      <c r="F507" s="82">
        <v>19</v>
      </c>
      <c r="G507" s="47" t="s">
        <v>193</v>
      </c>
      <c r="H507" s="214" t="s">
        <v>156</v>
      </c>
      <c r="I507" s="214"/>
      <c r="J507" s="56" t="s">
        <v>158</v>
      </c>
      <c r="K507" s="58">
        <v>1104954.46</v>
      </c>
    </row>
    <row r="508" spans="1:11" ht="12.75">
      <c r="A508" s="47" t="s">
        <v>823</v>
      </c>
      <c r="B508" s="47" t="s">
        <v>858</v>
      </c>
      <c r="C508" s="47" t="s">
        <v>314</v>
      </c>
      <c r="D508" s="47" t="s">
        <v>865</v>
      </c>
      <c r="E508" s="47" t="s">
        <v>157</v>
      </c>
      <c r="F508" s="82">
        <v>79</v>
      </c>
      <c r="G508" s="47" t="s">
        <v>193</v>
      </c>
      <c r="H508" s="214" t="s">
        <v>156</v>
      </c>
      <c r="I508" s="214"/>
      <c r="J508" s="56" t="s">
        <v>158</v>
      </c>
      <c r="K508" s="58">
        <v>1105143.95</v>
      </c>
    </row>
    <row r="509" spans="1:11" ht="12.75">
      <c r="A509" s="47" t="s">
        <v>823</v>
      </c>
      <c r="B509" s="47" t="s">
        <v>858</v>
      </c>
      <c r="C509" s="47" t="s">
        <v>314</v>
      </c>
      <c r="D509" s="47" t="s">
        <v>866</v>
      </c>
      <c r="E509" s="47" t="s">
        <v>157</v>
      </c>
      <c r="F509" s="82">
        <v>245</v>
      </c>
      <c r="G509" s="47" t="s">
        <v>155</v>
      </c>
      <c r="H509" s="214" t="s">
        <v>156</v>
      </c>
      <c r="I509" s="214"/>
      <c r="J509" s="56" t="s">
        <v>158</v>
      </c>
      <c r="K509" s="58">
        <v>1108611.75</v>
      </c>
    </row>
    <row r="510" spans="1:11" ht="12.75">
      <c r="A510" s="47" t="s">
        <v>823</v>
      </c>
      <c r="B510" s="47" t="s">
        <v>858</v>
      </c>
      <c r="C510" s="47" t="s">
        <v>314</v>
      </c>
      <c r="D510" s="47" t="s">
        <v>867</v>
      </c>
      <c r="E510" s="47" t="s">
        <v>157</v>
      </c>
      <c r="F510" s="82">
        <v>145</v>
      </c>
      <c r="G510" s="47" t="s">
        <v>155</v>
      </c>
      <c r="H510" s="214" t="s">
        <v>156</v>
      </c>
      <c r="I510" s="214"/>
      <c r="J510" s="56" t="s">
        <v>158</v>
      </c>
      <c r="K510" s="58">
        <v>1136395.36</v>
      </c>
    </row>
    <row r="511" spans="1:11" ht="12.75">
      <c r="A511" s="47" t="s">
        <v>823</v>
      </c>
      <c r="B511" s="47" t="s">
        <v>858</v>
      </c>
      <c r="C511" s="47" t="s">
        <v>314</v>
      </c>
      <c r="D511" s="47" t="s">
        <v>868</v>
      </c>
      <c r="E511" s="47" t="s">
        <v>157</v>
      </c>
      <c r="F511" s="82">
        <v>109.5</v>
      </c>
      <c r="G511" s="47" t="s">
        <v>193</v>
      </c>
      <c r="H511" s="214" t="s">
        <v>156</v>
      </c>
      <c r="I511" s="214"/>
      <c r="J511" s="56" t="s">
        <v>158</v>
      </c>
      <c r="K511" s="58">
        <v>1149180.53</v>
      </c>
    </row>
    <row r="512" spans="1:11" ht="12.75">
      <c r="A512" s="47" t="s">
        <v>823</v>
      </c>
      <c r="B512" s="47" t="s">
        <v>858</v>
      </c>
      <c r="C512" s="47" t="s">
        <v>314</v>
      </c>
      <c r="D512" s="47" t="s">
        <v>869</v>
      </c>
      <c r="E512" s="47" t="s">
        <v>157</v>
      </c>
      <c r="F512" s="82">
        <v>56.5</v>
      </c>
      <c r="G512" s="47" t="s">
        <v>155</v>
      </c>
      <c r="H512" s="214" t="s">
        <v>156</v>
      </c>
      <c r="I512" s="214"/>
      <c r="J512" s="56" t="s">
        <v>158</v>
      </c>
      <c r="K512" s="58">
        <v>1151282.21</v>
      </c>
    </row>
    <row r="513" spans="1:11" ht="12.75">
      <c r="A513" s="47" t="s">
        <v>823</v>
      </c>
      <c r="B513" s="47" t="s">
        <v>858</v>
      </c>
      <c r="C513" s="47" t="s">
        <v>314</v>
      </c>
      <c r="D513" s="47" t="s">
        <v>870</v>
      </c>
      <c r="E513" s="47" t="s">
        <v>157</v>
      </c>
      <c r="F513" s="82">
        <v>79.5</v>
      </c>
      <c r="G513" s="47" t="s">
        <v>155</v>
      </c>
      <c r="H513" s="214" t="s">
        <v>156</v>
      </c>
      <c r="I513" s="214"/>
      <c r="J513" s="56" t="s">
        <v>158</v>
      </c>
      <c r="K513" s="58">
        <v>1153383.89</v>
      </c>
    </row>
    <row r="514" spans="1:11" ht="12.75">
      <c r="A514" s="47" t="s">
        <v>823</v>
      </c>
      <c r="B514" s="47" t="s">
        <v>858</v>
      </c>
      <c r="C514" s="47" t="s">
        <v>314</v>
      </c>
      <c r="D514" s="47" t="s">
        <v>871</v>
      </c>
      <c r="E514" s="47" t="s">
        <v>157</v>
      </c>
      <c r="F514" s="82">
        <v>238.5</v>
      </c>
      <c r="G514" s="47" t="s">
        <v>155</v>
      </c>
      <c r="H514" s="214" t="s">
        <v>156</v>
      </c>
      <c r="I514" s="214"/>
      <c r="J514" s="56" t="s">
        <v>158</v>
      </c>
      <c r="K514" s="58">
        <v>1153533.5</v>
      </c>
    </row>
    <row r="515" spans="1:11" ht="12.75">
      <c r="A515" s="47" t="s">
        <v>823</v>
      </c>
      <c r="B515" s="47" t="s">
        <v>858</v>
      </c>
      <c r="C515" s="47" t="s">
        <v>314</v>
      </c>
      <c r="D515" s="47" t="s">
        <v>872</v>
      </c>
      <c r="E515" s="47" t="s">
        <v>157</v>
      </c>
      <c r="F515" s="82">
        <v>73</v>
      </c>
      <c r="G515" s="47" t="s">
        <v>155</v>
      </c>
      <c r="H515" s="214" t="s">
        <v>156</v>
      </c>
      <c r="I515" s="214"/>
      <c r="J515" s="56" t="s">
        <v>158</v>
      </c>
      <c r="K515" s="58">
        <v>1153701.3</v>
      </c>
    </row>
    <row r="516" spans="1:11" ht="12.75">
      <c r="A516" s="47" t="s">
        <v>823</v>
      </c>
      <c r="B516" s="47" t="s">
        <v>858</v>
      </c>
      <c r="C516" s="47" t="s">
        <v>314</v>
      </c>
      <c r="D516" s="47" t="s">
        <v>873</v>
      </c>
      <c r="E516" s="47" t="s">
        <v>157</v>
      </c>
      <c r="F516" s="82">
        <v>46.5</v>
      </c>
      <c r="G516" s="47" t="s">
        <v>155</v>
      </c>
      <c r="H516" s="214" t="s">
        <v>156</v>
      </c>
      <c r="I516" s="214"/>
      <c r="J516" s="56" t="s">
        <v>158</v>
      </c>
      <c r="K516" s="58">
        <v>1153853.84</v>
      </c>
    </row>
    <row r="517" spans="1:11" ht="12.75">
      <c r="A517" s="47" t="s">
        <v>823</v>
      </c>
      <c r="B517" s="47" t="s">
        <v>858</v>
      </c>
      <c r="C517" s="47" t="s">
        <v>314</v>
      </c>
      <c r="D517" s="47" t="s">
        <v>874</v>
      </c>
      <c r="E517" s="47" t="s">
        <v>157</v>
      </c>
      <c r="F517" s="82">
        <v>16.5</v>
      </c>
      <c r="G517" s="47" t="s">
        <v>155</v>
      </c>
      <c r="H517" s="214" t="s">
        <v>156</v>
      </c>
      <c r="I517" s="214"/>
      <c r="J517" s="56" t="s">
        <v>158</v>
      </c>
      <c r="K517" s="58">
        <v>1153913.68</v>
      </c>
    </row>
    <row r="518" spans="1:11" ht="12.75">
      <c r="A518" s="47" t="s">
        <v>823</v>
      </c>
      <c r="B518" s="47" t="s">
        <v>858</v>
      </c>
      <c r="C518" s="47" t="s">
        <v>314</v>
      </c>
      <c r="D518" s="47" t="s">
        <v>875</v>
      </c>
      <c r="E518" s="47" t="s">
        <v>157</v>
      </c>
      <c r="F518" s="82">
        <v>15.5</v>
      </c>
      <c r="G518" s="47" t="s">
        <v>155</v>
      </c>
      <c r="H518" s="214" t="s">
        <v>156</v>
      </c>
      <c r="I518" s="214"/>
      <c r="J518" s="56" t="s">
        <v>158</v>
      </c>
      <c r="K518" s="58">
        <v>1154249.27</v>
      </c>
    </row>
    <row r="519" spans="1:11" ht="12.75">
      <c r="A519" s="47" t="s">
        <v>823</v>
      </c>
      <c r="B519" s="47" t="s">
        <v>858</v>
      </c>
      <c r="C519" s="47" t="s">
        <v>314</v>
      </c>
      <c r="D519" s="47" t="s">
        <v>876</v>
      </c>
      <c r="E519" s="47" t="s">
        <v>157</v>
      </c>
      <c r="F519" s="82">
        <v>89.5</v>
      </c>
      <c r="G519" s="47" t="s">
        <v>155</v>
      </c>
      <c r="H519" s="214" t="s">
        <v>156</v>
      </c>
      <c r="I519" s="214"/>
      <c r="J519" s="56" t="s">
        <v>158</v>
      </c>
      <c r="K519" s="58">
        <v>1154371.3</v>
      </c>
    </row>
    <row r="520" spans="1:11" ht="12.75">
      <c r="A520" s="47" t="s">
        <v>823</v>
      </c>
      <c r="B520" s="47" t="s">
        <v>858</v>
      </c>
      <c r="C520" s="47" t="s">
        <v>314</v>
      </c>
      <c r="D520" s="47" t="s">
        <v>877</v>
      </c>
      <c r="E520" s="47" t="s">
        <v>157</v>
      </c>
      <c r="F520" s="82">
        <v>169</v>
      </c>
      <c r="G520" s="47" t="s">
        <v>155</v>
      </c>
      <c r="H520" s="214" t="s">
        <v>156</v>
      </c>
      <c r="I520" s="214"/>
      <c r="J520" s="56" t="s">
        <v>158</v>
      </c>
      <c r="K520" s="58">
        <v>1154874.9</v>
      </c>
    </row>
    <row r="521" spans="1:11" ht="12.75">
      <c r="A521" s="47" t="s">
        <v>823</v>
      </c>
      <c r="B521" s="47" t="s">
        <v>858</v>
      </c>
      <c r="C521" s="47" t="s">
        <v>314</v>
      </c>
      <c r="D521" s="47" t="s">
        <v>878</v>
      </c>
      <c r="E521" s="47" t="s">
        <v>157</v>
      </c>
      <c r="F521" s="82">
        <v>129</v>
      </c>
      <c r="G521" s="47" t="s">
        <v>155</v>
      </c>
      <c r="H521" s="214" t="s">
        <v>156</v>
      </c>
      <c r="I521" s="214"/>
      <c r="J521" s="56" t="s">
        <v>158</v>
      </c>
      <c r="K521" s="58">
        <v>1155431.71</v>
      </c>
    </row>
    <row r="522" spans="1:11" ht="12.75">
      <c r="A522" s="47" t="s">
        <v>823</v>
      </c>
      <c r="B522" s="47" t="s">
        <v>858</v>
      </c>
      <c r="C522" s="47" t="s">
        <v>314</v>
      </c>
      <c r="D522" s="47" t="s">
        <v>879</v>
      </c>
      <c r="E522" s="47" t="s">
        <v>157</v>
      </c>
      <c r="F522" s="82">
        <v>16.5</v>
      </c>
      <c r="G522" s="47" t="s">
        <v>155</v>
      </c>
      <c r="H522" s="214" t="s">
        <v>156</v>
      </c>
      <c r="I522" s="214"/>
      <c r="J522" s="56" t="s">
        <v>158</v>
      </c>
      <c r="K522" s="58">
        <v>1159212.35</v>
      </c>
    </row>
    <row r="523" spans="1:11" ht="12.75">
      <c r="A523" s="47" t="s">
        <v>823</v>
      </c>
      <c r="B523" s="47" t="s">
        <v>858</v>
      </c>
      <c r="C523" s="47" t="s">
        <v>314</v>
      </c>
      <c r="D523" s="47" t="s">
        <v>880</v>
      </c>
      <c r="E523" s="47" t="s">
        <v>157</v>
      </c>
      <c r="F523" s="82">
        <v>46.5</v>
      </c>
      <c r="G523" s="47" t="s">
        <v>155</v>
      </c>
      <c r="H523" s="214" t="s">
        <v>156</v>
      </c>
      <c r="I523" s="214"/>
      <c r="J523" s="56" t="s">
        <v>158</v>
      </c>
      <c r="K523" s="58">
        <v>1160415.74</v>
      </c>
    </row>
    <row r="524" spans="1:11" ht="12.75">
      <c r="A524" s="47" t="s">
        <v>823</v>
      </c>
      <c r="B524" s="47" t="s">
        <v>858</v>
      </c>
      <c r="C524" s="47" t="s">
        <v>314</v>
      </c>
      <c r="D524" s="47" t="s">
        <v>881</v>
      </c>
      <c r="E524" s="47" t="s">
        <v>157</v>
      </c>
      <c r="F524" s="82">
        <v>44.5</v>
      </c>
      <c r="G524" s="47" t="s">
        <v>155</v>
      </c>
      <c r="H524" s="214" t="s">
        <v>156</v>
      </c>
      <c r="I524" s="214"/>
      <c r="J524" s="56" t="s">
        <v>158</v>
      </c>
      <c r="K524" s="58">
        <v>1160639.56</v>
      </c>
    </row>
    <row r="525" spans="1:11" ht="12.75">
      <c r="A525" s="47" t="s">
        <v>823</v>
      </c>
      <c r="B525" s="47" t="s">
        <v>858</v>
      </c>
      <c r="C525" s="47" t="s">
        <v>314</v>
      </c>
      <c r="D525" s="47" t="s">
        <v>882</v>
      </c>
      <c r="E525" s="47" t="s">
        <v>157</v>
      </c>
      <c r="F525" s="82">
        <v>387</v>
      </c>
      <c r="G525" s="47" t="s">
        <v>155</v>
      </c>
      <c r="H525" s="214" t="s">
        <v>156</v>
      </c>
      <c r="I525" s="214"/>
      <c r="J525" s="56" t="s">
        <v>158</v>
      </c>
      <c r="K525" s="58">
        <v>1160957.74</v>
      </c>
    </row>
    <row r="526" spans="1:11" ht="12.75">
      <c r="A526" s="47" t="s">
        <v>823</v>
      </c>
      <c r="B526" s="47" t="s">
        <v>858</v>
      </c>
      <c r="C526" s="47" t="s">
        <v>314</v>
      </c>
      <c r="D526" s="47" t="s">
        <v>883</v>
      </c>
      <c r="E526" s="47" t="s">
        <v>157</v>
      </c>
      <c r="F526" s="82">
        <v>165</v>
      </c>
      <c r="G526" s="47" t="s">
        <v>155</v>
      </c>
      <c r="H526" s="214" t="s">
        <v>156</v>
      </c>
      <c r="I526" s="214"/>
      <c r="J526" s="56" t="s">
        <v>158</v>
      </c>
      <c r="K526" s="58">
        <v>1164108.27</v>
      </c>
    </row>
    <row r="527" spans="1:11" ht="12.75">
      <c r="A527" s="47" t="s">
        <v>823</v>
      </c>
      <c r="B527" s="47" t="s">
        <v>858</v>
      </c>
      <c r="C527" s="47" t="s">
        <v>314</v>
      </c>
      <c r="D527" s="47" t="s">
        <v>884</v>
      </c>
      <c r="E527" s="47" t="s">
        <v>157</v>
      </c>
      <c r="F527" s="82">
        <v>178.5</v>
      </c>
      <c r="G527" s="47" t="s">
        <v>155</v>
      </c>
      <c r="H527" s="214" t="s">
        <v>156</v>
      </c>
      <c r="I527" s="214"/>
      <c r="J527" s="56" t="s">
        <v>158</v>
      </c>
      <c r="K527" s="58">
        <v>1164350.64</v>
      </c>
    </row>
    <row r="528" spans="1:11" ht="12.75">
      <c r="A528" s="47" t="s">
        <v>823</v>
      </c>
      <c r="B528" s="47" t="s">
        <v>858</v>
      </c>
      <c r="C528" s="47" t="s">
        <v>314</v>
      </c>
      <c r="D528" s="47" t="s">
        <v>885</v>
      </c>
      <c r="E528" s="47" t="s">
        <v>157</v>
      </c>
      <c r="F528" s="82">
        <v>40.5</v>
      </c>
      <c r="G528" s="47" t="s">
        <v>155</v>
      </c>
      <c r="H528" s="214" t="s">
        <v>156</v>
      </c>
      <c r="I528" s="214"/>
      <c r="J528" s="56" t="s">
        <v>158</v>
      </c>
      <c r="K528" s="58">
        <v>1165548.95</v>
      </c>
    </row>
    <row r="529" spans="1:11" ht="12.75">
      <c r="A529" s="47" t="s">
        <v>1035</v>
      </c>
      <c r="B529" s="47" t="s">
        <v>1036</v>
      </c>
      <c r="C529" s="47" t="s">
        <v>466</v>
      </c>
      <c r="D529" s="47" t="s">
        <v>1037</v>
      </c>
      <c r="E529" s="47" t="s">
        <v>157</v>
      </c>
      <c r="F529" s="80">
        <v>677.97</v>
      </c>
      <c r="G529" s="47" t="s">
        <v>155</v>
      </c>
      <c r="H529" s="214" t="s">
        <v>156</v>
      </c>
      <c r="I529" s="214"/>
      <c r="J529" s="56" t="s">
        <v>158</v>
      </c>
      <c r="K529" s="58">
        <v>1167667.6</v>
      </c>
    </row>
    <row r="530" spans="1:11" ht="12.75">
      <c r="A530" s="47" t="s">
        <v>1035</v>
      </c>
      <c r="B530" s="47" t="s">
        <v>1038</v>
      </c>
      <c r="C530" s="47" t="s">
        <v>323</v>
      </c>
      <c r="D530" s="47" t="s">
        <v>759</v>
      </c>
      <c r="E530" s="47" t="s">
        <v>157</v>
      </c>
      <c r="F530" s="80">
        <v>650</v>
      </c>
      <c r="G530" s="47" t="s">
        <v>155</v>
      </c>
      <c r="H530" s="214" t="s">
        <v>156</v>
      </c>
      <c r="I530" s="214"/>
      <c r="J530" s="56" t="s">
        <v>158</v>
      </c>
      <c r="K530" s="58">
        <v>1167695.58</v>
      </c>
    </row>
    <row r="531" spans="1:11" ht="12.75">
      <c r="A531" s="47" t="s">
        <v>887</v>
      </c>
      <c r="B531" s="47" t="s">
        <v>891</v>
      </c>
      <c r="C531" s="47" t="s">
        <v>154</v>
      </c>
      <c r="D531" s="47" t="s">
        <v>731</v>
      </c>
      <c r="E531" s="47" t="s">
        <v>157</v>
      </c>
      <c r="F531" s="77">
        <v>2200</v>
      </c>
      <c r="G531" s="47" t="s">
        <v>155</v>
      </c>
      <c r="H531" s="214" t="s">
        <v>156</v>
      </c>
      <c r="I531" s="214"/>
      <c r="J531" s="56" t="s">
        <v>158</v>
      </c>
      <c r="K531" s="58">
        <v>1167735.35</v>
      </c>
    </row>
    <row r="532" spans="1:11" ht="12.75">
      <c r="A532" s="47" t="s">
        <v>887</v>
      </c>
      <c r="B532" s="47" t="s">
        <v>888</v>
      </c>
      <c r="C532" s="47" t="s">
        <v>337</v>
      </c>
      <c r="D532" s="47" t="s">
        <v>889</v>
      </c>
      <c r="E532" s="47" t="s">
        <v>157</v>
      </c>
      <c r="F532" s="81">
        <v>9112.85</v>
      </c>
      <c r="G532" s="47" t="s">
        <v>155</v>
      </c>
      <c r="H532" s="214" t="s">
        <v>156</v>
      </c>
      <c r="I532" s="214"/>
      <c r="J532" s="56" t="s">
        <v>158</v>
      </c>
      <c r="K532" s="58">
        <v>1169635.35</v>
      </c>
    </row>
    <row r="533" spans="1:11" ht="12.75">
      <c r="A533" s="47" t="s">
        <v>622</v>
      </c>
      <c r="B533" s="47" t="s">
        <v>623</v>
      </c>
      <c r="C533" s="47" t="s">
        <v>335</v>
      </c>
      <c r="D533" s="47" t="s">
        <v>624</v>
      </c>
      <c r="E533" s="47" t="s">
        <v>157</v>
      </c>
      <c r="F533" s="81">
        <v>35064.41</v>
      </c>
      <c r="G533" s="47" t="s">
        <v>155</v>
      </c>
      <c r="H533" s="214" t="s">
        <v>156</v>
      </c>
      <c r="I533" s="214"/>
      <c r="J533" s="56" t="s">
        <v>158</v>
      </c>
      <c r="K533" s="58">
        <v>1170142.13</v>
      </c>
    </row>
    <row r="534" spans="1:11" ht="12.75">
      <c r="A534" s="47" t="s">
        <v>374</v>
      </c>
      <c r="B534" s="47" t="s">
        <v>382</v>
      </c>
      <c r="C534" s="47" t="s">
        <v>323</v>
      </c>
      <c r="D534" s="47" t="s">
        <v>311</v>
      </c>
      <c r="E534" s="47" t="s">
        <v>157</v>
      </c>
      <c r="F534" s="80">
        <v>426.52</v>
      </c>
      <c r="G534" s="47" t="s">
        <v>155</v>
      </c>
      <c r="H534" s="214" t="s">
        <v>156</v>
      </c>
      <c r="I534" s="214"/>
      <c r="J534" s="56" t="s">
        <v>158</v>
      </c>
      <c r="K534" s="58">
        <v>1171260.77</v>
      </c>
    </row>
    <row r="535" spans="1:11" ht="12.75">
      <c r="A535" s="47" t="s">
        <v>374</v>
      </c>
      <c r="B535" s="47" t="s">
        <v>383</v>
      </c>
      <c r="C535" s="47" t="s">
        <v>323</v>
      </c>
      <c r="D535" s="47" t="s">
        <v>311</v>
      </c>
      <c r="E535" s="47" t="s">
        <v>157</v>
      </c>
      <c r="F535" s="77">
        <v>1128.47</v>
      </c>
      <c r="G535" s="47" t="s">
        <v>155</v>
      </c>
      <c r="H535" s="214" t="s">
        <v>156</v>
      </c>
      <c r="I535" s="214"/>
      <c r="J535" s="56" t="s">
        <v>158</v>
      </c>
      <c r="K535" s="58">
        <v>1177163.31</v>
      </c>
    </row>
    <row r="536" spans="1:11" ht="12.75">
      <c r="A536" s="47" t="s">
        <v>374</v>
      </c>
      <c r="B536" s="47" t="s">
        <v>384</v>
      </c>
      <c r="C536" s="47" t="s">
        <v>323</v>
      </c>
      <c r="D536" s="47" t="s">
        <v>311</v>
      </c>
      <c r="E536" s="47" t="s">
        <v>157</v>
      </c>
      <c r="F536" s="80">
        <v>10</v>
      </c>
      <c r="G536" s="47" t="s">
        <v>193</v>
      </c>
      <c r="H536" s="214" t="s">
        <v>156</v>
      </c>
      <c r="I536" s="214"/>
      <c r="J536" s="56" t="s">
        <v>158</v>
      </c>
      <c r="K536" s="58">
        <v>1177893.31</v>
      </c>
    </row>
    <row r="537" spans="1:11" ht="12.75">
      <c r="A537" s="47" t="s">
        <v>374</v>
      </c>
      <c r="B537" s="47" t="s">
        <v>375</v>
      </c>
      <c r="C537" s="47" t="s">
        <v>376</v>
      </c>
      <c r="D537" s="47" t="s">
        <v>219</v>
      </c>
      <c r="E537" s="47" t="s">
        <v>157</v>
      </c>
      <c r="F537" s="81">
        <v>6301.76</v>
      </c>
      <c r="G537" s="47" t="s">
        <v>155</v>
      </c>
      <c r="H537" s="214" t="s">
        <v>156</v>
      </c>
      <c r="I537" s="214"/>
      <c r="J537" s="56" t="s">
        <v>158</v>
      </c>
      <c r="K537" s="58">
        <v>1180410.25</v>
      </c>
    </row>
    <row r="538" spans="1:11" ht="12.75">
      <c r="A538" s="47" t="s">
        <v>374</v>
      </c>
      <c r="B538" s="47" t="s">
        <v>375</v>
      </c>
      <c r="C538" s="47" t="s">
        <v>376</v>
      </c>
      <c r="D538" s="47" t="s">
        <v>220</v>
      </c>
      <c r="E538" s="47" t="s">
        <v>157</v>
      </c>
      <c r="F538" s="81">
        <v>11911.88</v>
      </c>
      <c r="G538" s="47" t="s">
        <v>155</v>
      </c>
      <c r="H538" s="214" t="s">
        <v>156</v>
      </c>
      <c r="I538" s="214"/>
      <c r="J538" s="56" t="s">
        <v>158</v>
      </c>
      <c r="K538" s="58">
        <v>1183494.97</v>
      </c>
    </row>
    <row r="539" spans="1:11" ht="12.75">
      <c r="A539" s="47" t="s">
        <v>374</v>
      </c>
      <c r="B539" s="47" t="s">
        <v>375</v>
      </c>
      <c r="C539" s="47" t="s">
        <v>376</v>
      </c>
      <c r="D539" s="47" t="s">
        <v>222</v>
      </c>
      <c r="E539" s="47" t="s">
        <v>157</v>
      </c>
      <c r="F539" s="81">
        <v>27666.29</v>
      </c>
      <c r="G539" s="47" t="s">
        <v>235</v>
      </c>
      <c r="H539" s="214" t="s">
        <v>156</v>
      </c>
      <c r="I539" s="214"/>
      <c r="J539" s="56" t="s">
        <v>158</v>
      </c>
      <c r="K539" s="58">
        <v>1186327.17</v>
      </c>
    </row>
    <row r="540" spans="1:11" ht="12.75">
      <c r="A540" s="47" t="s">
        <v>374</v>
      </c>
      <c r="B540" s="47" t="s">
        <v>377</v>
      </c>
      <c r="C540" s="47" t="s">
        <v>378</v>
      </c>
      <c r="D540" s="47" t="s">
        <v>379</v>
      </c>
      <c r="E540" s="47" t="s">
        <v>157</v>
      </c>
      <c r="F540" s="84">
        <v>17845.34</v>
      </c>
      <c r="G540" s="47" t="s">
        <v>155</v>
      </c>
      <c r="H540" s="214" t="s">
        <v>156</v>
      </c>
      <c r="I540" s="214"/>
      <c r="J540" s="56" t="s">
        <v>158</v>
      </c>
      <c r="K540" s="58">
        <v>1189072.93</v>
      </c>
    </row>
    <row r="541" spans="1:11" ht="12.75">
      <c r="A541" s="47" t="s">
        <v>374</v>
      </c>
      <c r="B541" s="47" t="s">
        <v>380</v>
      </c>
      <c r="C541" s="47" t="s">
        <v>314</v>
      </c>
      <c r="D541" s="47" t="s">
        <v>381</v>
      </c>
      <c r="E541" s="47" t="s">
        <v>157</v>
      </c>
      <c r="F541" s="84">
        <v>150000</v>
      </c>
      <c r="G541" s="47" t="s">
        <v>155</v>
      </c>
      <c r="H541" s="214" t="s">
        <v>156</v>
      </c>
      <c r="I541" s="214"/>
      <c r="J541" s="56" t="s">
        <v>158</v>
      </c>
      <c r="K541" s="58">
        <v>1196208.52</v>
      </c>
    </row>
    <row r="542" spans="1:11" ht="12.75">
      <c r="A542" s="47" t="s">
        <v>625</v>
      </c>
      <c r="B542" s="47" t="s">
        <v>626</v>
      </c>
      <c r="C542" s="47" t="s">
        <v>627</v>
      </c>
      <c r="D542" s="47" t="s">
        <v>289</v>
      </c>
      <c r="E542" s="47" t="s">
        <v>157</v>
      </c>
      <c r="F542" s="82">
        <v>833.97</v>
      </c>
      <c r="G542" s="47" t="s">
        <v>155</v>
      </c>
      <c r="H542" s="214" t="s">
        <v>156</v>
      </c>
      <c r="I542" s="214"/>
      <c r="J542" s="56" t="s">
        <v>158</v>
      </c>
      <c r="K542" s="58">
        <v>1196329.71</v>
      </c>
    </row>
    <row r="543" spans="1:11" ht="12.75">
      <c r="A543" s="47" t="s">
        <v>625</v>
      </c>
      <c r="B543" s="47" t="s">
        <v>626</v>
      </c>
      <c r="C543" s="47" t="s">
        <v>627</v>
      </c>
      <c r="D543" s="47" t="s">
        <v>195</v>
      </c>
      <c r="E543" s="47" t="s">
        <v>157</v>
      </c>
      <c r="F543" s="82">
        <v>242.4</v>
      </c>
      <c r="G543" s="47" t="s">
        <v>155</v>
      </c>
      <c r="H543" s="214" t="s">
        <v>156</v>
      </c>
      <c r="I543" s="214"/>
      <c r="J543" s="56" t="s">
        <v>158</v>
      </c>
      <c r="K543" s="58">
        <v>1196928.86</v>
      </c>
    </row>
    <row r="544" spans="1:11" ht="12.75">
      <c r="A544" s="47" t="s">
        <v>625</v>
      </c>
      <c r="B544" s="47" t="s">
        <v>628</v>
      </c>
      <c r="C544" s="47" t="s">
        <v>335</v>
      </c>
      <c r="D544" s="47" t="s">
        <v>629</v>
      </c>
      <c r="E544" s="47" t="s">
        <v>157</v>
      </c>
      <c r="F544" s="81">
        <v>5711.2</v>
      </c>
      <c r="G544" s="47" t="s">
        <v>155</v>
      </c>
      <c r="H544" s="214" t="s">
        <v>156</v>
      </c>
      <c r="I544" s="214"/>
      <c r="J544" s="56" t="s">
        <v>158</v>
      </c>
      <c r="K544" s="58">
        <v>1197988.18</v>
      </c>
    </row>
    <row r="545" spans="1:11" ht="12.75">
      <c r="A545" s="47" t="s">
        <v>625</v>
      </c>
      <c r="B545" s="47" t="s">
        <v>630</v>
      </c>
      <c r="C545" s="47" t="s">
        <v>376</v>
      </c>
      <c r="D545" s="47" t="s">
        <v>631</v>
      </c>
      <c r="E545" s="47" t="s">
        <v>157</v>
      </c>
      <c r="F545" s="81">
        <v>26928.84</v>
      </c>
      <c r="G545" s="47" t="s">
        <v>155</v>
      </c>
      <c r="H545" s="214" t="s">
        <v>156</v>
      </c>
      <c r="I545" s="214"/>
      <c r="J545" s="56" t="s">
        <v>158</v>
      </c>
      <c r="K545" s="58">
        <v>1247988.18</v>
      </c>
    </row>
    <row r="546" spans="1:11" ht="12.75">
      <c r="A546" s="47" t="s">
        <v>625</v>
      </c>
      <c r="B546" s="47" t="s">
        <v>630</v>
      </c>
      <c r="C546" s="47" t="s">
        <v>376</v>
      </c>
      <c r="D546" s="47" t="s">
        <v>632</v>
      </c>
      <c r="E546" s="47" t="s">
        <v>157</v>
      </c>
      <c r="F546" s="81">
        <v>26928.84</v>
      </c>
      <c r="G546" s="47" t="s">
        <v>235</v>
      </c>
      <c r="H546" s="214" t="s">
        <v>156</v>
      </c>
      <c r="I546" s="214"/>
      <c r="J546" s="56" t="s">
        <v>158</v>
      </c>
      <c r="K546" s="58">
        <v>1248160.68</v>
      </c>
    </row>
    <row r="547" spans="1:11" ht="12.75">
      <c r="A547" s="47" t="s">
        <v>1039</v>
      </c>
      <c r="B547" s="47" t="s">
        <v>1040</v>
      </c>
      <c r="C547" s="47" t="s">
        <v>337</v>
      </c>
      <c r="D547" s="47" t="s">
        <v>1041</v>
      </c>
      <c r="E547" s="47" t="s">
        <v>157</v>
      </c>
      <c r="F547" s="85">
        <v>3786.4</v>
      </c>
      <c r="G547" s="47" t="s">
        <v>155</v>
      </c>
      <c r="H547" s="214" t="s">
        <v>156</v>
      </c>
      <c r="I547" s="214"/>
      <c r="J547" s="56" t="s">
        <v>158</v>
      </c>
      <c r="K547" s="58">
        <v>1249076.68</v>
      </c>
    </row>
    <row r="548" spans="1:11" ht="12.75">
      <c r="A548" s="47" t="s">
        <v>385</v>
      </c>
      <c r="B548" s="47" t="s">
        <v>386</v>
      </c>
      <c r="C548" s="47" t="s">
        <v>316</v>
      </c>
      <c r="D548" s="47" t="s">
        <v>221</v>
      </c>
      <c r="E548" s="47" t="s">
        <v>157</v>
      </c>
      <c r="F548" s="81">
        <v>36965.24</v>
      </c>
      <c r="G548" s="47" t="s">
        <v>155</v>
      </c>
      <c r="H548" s="214" t="s">
        <v>156</v>
      </c>
      <c r="I548" s="214"/>
      <c r="J548" s="56" t="s">
        <v>158</v>
      </c>
      <c r="K548" s="58">
        <v>1249113.18</v>
      </c>
    </row>
    <row r="549" spans="1:11" ht="12.75">
      <c r="A549" s="47" t="s">
        <v>385</v>
      </c>
      <c r="B549" s="47" t="s">
        <v>387</v>
      </c>
      <c r="C549" s="47" t="s">
        <v>336</v>
      </c>
      <c r="D549" s="47" t="s">
        <v>197</v>
      </c>
      <c r="E549" s="47" t="s">
        <v>157</v>
      </c>
      <c r="F549" s="81">
        <v>3718.9</v>
      </c>
      <c r="G549" s="47" t="s">
        <v>155</v>
      </c>
      <c r="H549" s="214" t="s">
        <v>156</v>
      </c>
      <c r="I549" s="214"/>
      <c r="J549" s="56" t="s">
        <v>158</v>
      </c>
      <c r="K549" s="58">
        <v>1249302.18</v>
      </c>
    </row>
    <row r="550" spans="1:11" ht="12.75">
      <c r="A550" s="47" t="s">
        <v>385</v>
      </c>
      <c r="B550" s="47" t="s">
        <v>387</v>
      </c>
      <c r="C550" s="47" t="s">
        <v>336</v>
      </c>
      <c r="D550" s="47" t="s">
        <v>196</v>
      </c>
      <c r="E550" s="47" t="s">
        <v>157</v>
      </c>
      <c r="F550" s="82">
        <v>775.77</v>
      </c>
      <c r="G550" s="47" t="s">
        <v>155</v>
      </c>
      <c r="H550" s="214" t="s">
        <v>156</v>
      </c>
      <c r="I550" s="214"/>
      <c r="J550" s="56" t="s">
        <v>158</v>
      </c>
      <c r="K550" s="58">
        <v>1249381.68</v>
      </c>
    </row>
    <row r="551" spans="1:11" ht="12.75">
      <c r="A551" s="47" t="s">
        <v>385</v>
      </c>
      <c r="B551" s="47" t="s">
        <v>388</v>
      </c>
      <c r="C551" s="47" t="s">
        <v>376</v>
      </c>
      <c r="D551" s="47" t="s">
        <v>251</v>
      </c>
      <c r="E551" s="47" t="s">
        <v>157</v>
      </c>
      <c r="F551" s="81">
        <v>7224.47</v>
      </c>
      <c r="G551" s="47" t="s">
        <v>155</v>
      </c>
      <c r="H551" s="214" t="s">
        <v>156</v>
      </c>
      <c r="I551" s="214"/>
      <c r="J551" s="56" t="s">
        <v>158</v>
      </c>
      <c r="K551" s="58">
        <v>1249756.68</v>
      </c>
    </row>
    <row r="552" spans="1:11" ht="12.75">
      <c r="A552" s="47" t="s">
        <v>385</v>
      </c>
      <c r="B552" s="47" t="s">
        <v>388</v>
      </c>
      <c r="C552" s="47" t="s">
        <v>376</v>
      </c>
      <c r="D552" s="47" t="s">
        <v>252</v>
      </c>
      <c r="E552" s="47" t="s">
        <v>157</v>
      </c>
      <c r="F552" s="81">
        <v>3674.31</v>
      </c>
      <c r="G552" s="47" t="s">
        <v>155</v>
      </c>
      <c r="H552" s="214" t="s">
        <v>156</v>
      </c>
      <c r="I552" s="214"/>
      <c r="J552" s="56" t="s">
        <v>158</v>
      </c>
      <c r="K552" s="58">
        <v>1250021.68</v>
      </c>
    </row>
    <row r="553" spans="1:11" ht="12.75">
      <c r="A553" s="47" t="s">
        <v>385</v>
      </c>
      <c r="B553" s="47" t="s">
        <v>388</v>
      </c>
      <c r="C553" s="47" t="s">
        <v>376</v>
      </c>
      <c r="D553" s="47" t="s">
        <v>284</v>
      </c>
      <c r="E553" s="47" t="s">
        <v>157</v>
      </c>
      <c r="F553" s="81">
        <v>19200.54</v>
      </c>
      <c r="G553" s="47" t="s">
        <v>235</v>
      </c>
      <c r="H553" s="214" t="s">
        <v>156</v>
      </c>
      <c r="I553" s="214"/>
      <c r="J553" s="56" t="s">
        <v>158</v>
      </c>
      <c r="K553" s="58">
        <v>1250220.68</v>
      </c>
    </row>
    <row r="554" spans="1:11" ht="12.75">
      <c r="A554" s="47" t="s">
        <v>385</v>
      </c>
      <c r="B554" s="47" t="s">
        <v>389</v>
      </c>
      <c r="C554" s="47" t="s">
        <v>336</v>
      </c>
      <c r="D554" s="47" t="s">
        <v>390</v>
      </c>
      <c r="E554" s="47" t="s">
        <v>157</v>
      </c>
      <c r="F554" s="84">
        <v>84636.45</v>
      </c>
      <c r="G554" s="47" t="s">
        <v>155</v>
      </c>
      <c r="H554" s="214" t="s">
        <v>156</v>
      </c>
      <c r="I554" s="214"/>
      <c r="J554" s="56" t="s">
        <v>158</v>
      </c>
      <c r="K554" s="58">
        <v>1251670.68</v>
      </c>
    </row>
    <row r="555" spans="1:11" ht="12.75">
      <c r="A555" s="47" t="s">
        <v>391</v>
      </c>
      <c r="B555" s="47" t="s">
        <v>392</v>
      </c>
      <c r="C555" s="47" t="s">
        <v>361</v>
      </c>
      <c r="D555" s="47" t="s">
        <v>311</v>
      </c>
      <c r="E555" s="47" t="s">
        <v>157</v>
      </c>
      <c r="F555" s="80">
        <v>169.49</v>
      </c>
      <c r="G555" s="47" t="s">
        <v>155</v>
      </c>
      <c r="H555" s="214" t="s">
        <v>156</v>
      </c>
      <c r="I555" s="214"/>
      <c r="J555" s="56" t="s">
        <v>158</v>
      </c>
      <c r="K555" s="58">
        <v>1252586.68</v>
      </c>
    </row>
    <row r="556" spans="1:11" ht="12.75">
      <c r="A556" s="47" t="s">
        <v>391</v>
      </c>
      <c r="B556" s="47" t="s">
        <v>393</v>
      </c>
      <c r="C556" s="47" t="s">
        <v>323</v>
      </c>
      <c r="D556" s="47" t="s">
        <v>394</v>
      </c>
      <c r="E556" s="47" t="s">
        <v>157</v>
      </c>
      <c r="F556" s="77">
        <v>2000</v>
      </c>
      <c r="G556" s="47" t="s">
        <v>155</v>
      </c>
      <c r="H556" s="214" t="s">
        <v>156</v>
      </c>
      <c r="I556" s="214"/>
      <c r="J556" s="56" t="s">
        <v>158</v>
      </c>
      <c r="K556" s="58">
        <v>1254278.18</v>
      </c>
    </row>
    <row r="557" spans="1:11" ht="12.75">
      <c r="A557" s="47" t="s">
        <v>892</v>
      </c>
      <c r="B557" s="47" t="s">
        <v>893</v>
      </c>
      <c r="C557" s="47" t="s">
        <v>329</v>
      </c>
      <c r="D557" s="47" t="s">
        <v>332</v>
      </c>
      <c r="E557" s="47" t="s">
        <v>157</v>
      </c>
      <c r="F557" s="78">
        <v>55.96</v>
      </c>
      <c r="G557" s="47" t="s">
        <v>155</v>
      </c>
      <c r="H557" s="214" t="s">
        <v>156</v>
      </c>
      <c r="I557" s="214"/>
      <c r="J557" s="56" t="s">
        <v>158</v>
      </c>
      <c r="K557" s="58">
        <v>1254473.18</v>
      </c>
    </row>
    <row r="558" spans="1:11" ht="12.75">
      <c r="A558" s="47" t="s">
        <v>892</v>
      </c>
      <c r="B558" s="47" t="s">
        <v>893</v>
      </c>
      <c r="C558" s="47" t="s">
        <v>329</v>
      </c>
      <c r="D558" s="47" t="s">
        <v>333</v>
      </c>
      <c r="E558" s="47" t="s">
        <v>157</v>
      </c>
      <c r="F558" s="78">
        <v>39.77</v>
      </c>
      <c r="G558" s="47" t="s">
        <v>155</v>
      </c>
      <c r="H558" s="214" t="s">
        <v>156</v>
      </c>
      <c r="I558" s="214"/>
      <c r="J558" s="56" t="s">
        <v>158</v>
      </c>
      <c r="K558" s="58">
        <v>1255123.18</v>
      </c>
    </row>
    <row r="559" spans="1:11" ht="12.75">
      <c r="A559" s="47" t="s">
        <v>892</v>
      </c>
      <c r="B559" s="47" t="s">
        <v>893</v>
      </c>
      <c r="C559" s="47" t="s">
        <v>329</v>
      </c>
      <c r="D559" s="47" t="s">
        <v>352</v>
      </c>
      <c r="E559" s="47" t="s">
        <v>157</v>
      </c>
      <c r="F559" s="79">
        <v>1260.21</v>
      </c>
      <c r="G559" s="47" t="s">
        <v>155</v>
      </c>
      <c r="H559" s="214" t="s">
        <v>156</v>
      </c>
      <c r="I559" s="214"/>
      <c r="J559" s="56" t="s">
        <v>158</v>
      </c>
      <c r="K559" s="58">
        <v>1256973.18</v>
      </c>
    </row>
    <row r="560" spans="1:11" ht="12.75">
      <c r="A560" s="47" t="s">
        <v>892</v>
      </c>
      <c r="B560" s="47" t="s">
        <v>894</v>
      </c>
      <c r="C560" s="47" t="s">
        <v>347</v>
      </c>
      <c r="D560" s="47" t="s">
        <v>344</v>
      </c>
      <c r="E560" s="47" t="s">
        <v>157</v>
      </c>
      <c r="F560" s="78">
        <v>299.22</v>
      </c>
      <c r="G560" s="47" t="s">
        <v>155</v>
      </c>
      <c r="H560" s="214" t="s">
        <v>156</v>
      </c>
      <c r="I560" s="214"/>
      <c r="J560" s="56" t="s">
        <v>158</v>
      </c>
      <c r="K560" s="58">
        <v>1258098.18</v>
      </c>
    </row>
    <row r="561" spans="1:11" ht="12.75">
      <c r="A561" s="47" t="s">
        <v>892</v>
      </c>
      <c r="B561" s="47" t="s">
        <v>894</v>
      </c>
      <c r="C561" s="47" t="s">
        <v>347</v>
      </c>
      <c r="D561" s="47" t="s">
        <v>348</v>
      </c>
      <c r="E561" s="47" t="s">
        <v>157</v>
      </c>
      <c r="F561" s="78">
        <v>251.69</v>
      </c>
      <c r="G561" s="47" t="s">
        <v>155</v>
      </c>
      <c r="H561" s="214" t="s">
        <v>156</v>
      </c>
      <c r="I561" s="214"/>
      <c r="J561" s="56" t="s">
        <v>158</v>
      </c>
      <c r="K561" s="58">
        <v>1258337.18</v>
      </c>
    </row>
    <row r="562" spans="1:11" ht="12.75">
      <c r="A562" s="47" t="s">
        <v>1042</v>
      </c>
      <c r="B562" s="47" t="s">
        <v>1043</v>
      </c>
      <c r="C562" s="47" t="s">
        <v>336</v>
      </c>
      <c r="D562" s="47" t="s">
        <v>1044</v>
      </c>
      <c r="E562" s="47" t="s">
        <v>157</v>
      </c>
      <c r="F562" s="81">
        <v>5200</v>
      </c>
      <c r="G562" s="47" t="s">
        <v>155</v>
      </c>
      <c r="H562" s="214" t="s">
        <v>156</v>
      </c>
      <c r="I562" s="214"/>
      <c r="J562" s="56" t="s">
        <v>158</v>
      </c>
      <c r="K562" s="58">
        <v>1259717.18</v>
      </c>
    </row>
    <row r="563" spans="1:11" ht="12.75">
      <c r="A563" s="47" t="s">
        <v>1042</v>
      </c>
      <c r="B563" s="47" t="s">
        <v>1045</v>
      </c>
      <c r="C563" s="47" t="s">
        <v>347</v>
      </c>
      <c r="D563" s="47" t="s">
        <v>344</v>
      </c>
      <c r="E563" s="47" t="s">
        <v>157</v>
      </c>
      <c r="F563" s="78">
        <v>119.69</v>
      </c>
      <c r="G563" s="47" t="s">
        <v>155</v>
      </c>
      <c r="H563" s="214" t="s">
        <v>156</v>
      </c>
      <c r="I563" s="214"/>
      <c r="J563" s="56" t="s">
        <v>158</v>
      </c>
      <c r="K563" s="58">
        <v>1259857.18</v>
      </c>
    </row>
    <row r="564" spans="1:11" ht="12.75">
      <c r="A564" s="47" t="s">
        <v>1042</v>
      </c>
      <c r="B564" s="47" t="s">
        <v>1045</v>
      </c>
      <c r="C564" s="47" t="s">
        <v>347</v>
      </c>
      <c r="D564" s="47" t="s">
        <v>348</v>
      </c>
      <c r="E564" s="47" t="s">
        <v>157</v>
      </c>
      <c r="F564" s="78">
        <v>261.54</v>
      </c>
      <c r="G564" s="47" t="s">
        <v>155</v>
      </c>
      <c r="H564" s="214" t="s">
        <v>156</v>
      </c>
      <c r="I564" s="214"/>
      <c r="J564" s="56" t="s">
        <v>158</v>
      </c>
      <c r="K564" s="58">
        <v>1260091.18</v>
      </c>
    </row>
    <row r="565" spans="1:11" ht="12.75">
      <c r="A565" s="47" t="s">
        <v>1042</v>
      </c>
      <c r="B565" s="47" t="s">
        <v>1046</v>
      </c>
      <c r="C565" s="47" t="s">
        <v>337</v>
      </c>
      <c r="D565" s="47" t="s">
        <v>1047</v>
      </c>
      <c r="E565" s="47" t="s">
        <v>157</v>
      </c>
      <c r="F565" s="85">
        <v>5186.72</v>
      </c>
      <c r="G565" s="47" t="s">
        <v>155</v>
      </c>
      <c r="H565" s="214" t="s">
        <v>156</v>
      </c>
      <c r="I565" s="214"/>
      <c r="J565" s="56" t="s">
        <v>158</v>
      </c>
      <c r="K565" s="58">
        <v>1261056.18</v>
      </c>
    </row>
    <row r="566" spans="1:11" ht="12.75">
      <c r="A566" s="47" t="s">
        <v>1042</v>
      </c>
      <c r="B566" s="47" t="s">
        <v>1048</v>
      </c>
      <c r="C566" s="47" t="s">
        <v>776</v>
      </c>
      <c r="D566" s="47" t="s">
        <v>778</v>
      </c>
      <c r="E566" s="47" t="s">
        <v>157</v>
      </c>
      <c r="F566" s="81">
        <v>27783.62</v>
      </c>
      <c r="G566" s="47" t="s">
        <v>155</v>
      </c>
      <c r="H566" s="214" t="s">
        <v>156</v>
      </c>
      <c r="I566" s="214"/>
      <c r="J566" s="56" t="s">
        <v>158</v>
      </c>
      <c r="K566" s="58">
        <v>1261315.18</v>
      </c>
    </row>
    <row r="567" spans="1:11" ht="12.75">
      <c r="A567" s="47" t="s">
        <v>1042</v>
      </c>
      <c r="B567" s="47" t="s">
        <v>1049</v>
      </c>
      <c r="C567" s="47" t="s">
        <v>318</v>
      </c>
      <c r="D567" s="47" t="s">
        <v>1050</v>
      </c>
      <c r="E567" s="47" t="s">
        <v>157</v>
      </c>
      <c r="F567" s="81">
        <v>2850</v>
      </c>
      <c r="G567" s="47" t="s">
        <v>155</v>
      </c>
      <c r="H567" s="214" t="s">
        <v>156</v>
      </c>
      <c r="I567" s="214"/>
      <c r="J567" s="56" t="s">
        <v>158</v>
      </c>
      <c r="K567" s="58">
        <v>1261710.18</v>
      </c>
    </row>
    <row r="568" spans="1:11" ht="12.75">
      <c r="A568" s="47" t="s">
        <v>1042</v>
      </c>
      <c r="B568" s="47" t="s">
        <v>1049</v>
      </c>
      <c r="C568" s="47" t="s">
        <v>318</v>
      </c>
      <c r="D568" s="47" t="s">
        <v>1051</v>
      </c>
      <c r="E568" s="47" t="s">
        <v>157</v>
      </c>
      <c r="F568" s="82">
        <v>40</v>
      </c>
      <c r="G568" s="47" t="s">
        <v>155</v>
      </c>
      <c r="H568" s="214" t="s">
        <v>156</v>
      </c>
      <c r="I568" s="214"/>
      <c r="J568" s="56" t="s">
        <v>158</v>
      </c>
      <c r="K568" s="58">
        <v>1262440.18</v>
      </c>
    </row>
    <row r="569" spans="1:11" ht="12.75">
      <c r="A569" s="47" t="s">
        <v>1042</v>
      </c>
      <c r="B569" s="47" t="s">
        <v>1052</v>
      </c>
      <c r="C569" s="47" t="s">
        <v>1053</v>
      </c>
      <c r="D569" s="47" t="s">
        <v>1054</v>
      </c>
      <c r="E569" s="47" t="s">
        <v>157</v>
      </c>
      <c r="F569" s="84">
        <v>50000</v>
      </c>
      <c r="G569" s="47" t="s">
        <v>155</v>
      </c>
      <c r="H569" s="214" t="s">
        <v>156</v>
      </c>
      <c r="I569" s="214"/>
      <c r="J569" s="56" t="s">
        <v>158</v>
      </c>
      <c r="K569" s="58">
        <v>1262523.68</v>
      </c>
    </row>
    <row r="570" spans="1:11" ht="12.75">
      <c r="A570" s="47" t="s">
        <v>895</v>
      </c>
      <c r="B570" s="47" t="s">
        <v>905</v>
      </c>
      <c r="C570" s="47" t="s">
        <v>466</v>
      </c>
      <c r="D570" s="47" t="s">
        <v>583</v>
      </c>
      <c r="E570" s="47" t="s">
        <v>157</v>
      </c>
      <c r="F570" s="80">
        <v>563.56</v>
      </c>
      <c r="G570" s="47" t="s">
        <v>155</v>
      </c>
      <c r="H570" s="214" t="s">
        <v>156</v>
      </c>
      <c r="I570" s="214"/>
      <c r="J570" s="56" t="s">
        <v>158</v>
      </c>
      <c r="K570" s="58">
        <v>1262703.18</v>
      </c>
    </row>
    <row r="571" spans="1:11" ht="12.75">
      <c r="A571" s="47" t="s">
        <v>895</v>
      </c>
      <c r="B571" s="47" t="s">
        <v>896</v>
      </c>
      <c r="C571" s="47" t="s">
        <v>745</v>
      </c>
      <c r="D571" s="47" t="s">
        <v>897</v>
      </c>
      <c r="E571" s="47" t="s">
        <v>157</v>
      </c>
      <c r="F571" s="82">
        <v>846.61</v>
      </c>
      <c r="G571" s="47" t="s">
        <v>155</v>
      </c>
      <c r="H571" s="214" t="s">
        <v>156</v>
      </c>
      <c r="I571" s="214"/>
      <c r="J571" s="56" t="s">
        <v>158</v>
      </c>
      <c r="K571" s="58">
        <v>1262897.18</v>
      </c>
    </row>
    <row r="572" spans="1:11" ht="12.75">
      <c r="A572" s="47" t="s">
        <v>895</v>
      </c>
      <c r="B572" s="47" t="s">
        <v>896</v>
      </c>
      <c r="C572" s="47" t="s">
        <v>745</v>
      </c>
      <c r="D572" s="47" t="s">
        <v>898</v>
      </c>
      <c r="E572" s="47" t="s">
        <v>157</v>
      </c>
      <c r="F572" s="82">
        <v>101.69</v>
      </c>
      <c r="G572" s="47" t="s">
        <v>155</v>
      </c>
      <c r="H572" s="214" t="s">
        <v>156</v>
      </c>
      <c r="I572" s="214"/>
      <c r="J572" s="56" t="s">
        <v>158</v>
      </c>
      <c r="K572" s="58">
        <v>1262972.18</v>
      </c>
    </row>
    <row r="573" spans="1:11" ht="12.75">
      <c r="A573" s="47" t="s">
        <v>895</v>
      </c>
      <c r="B573" s="47" t="s">
        <v>896</v>
      </c>
      <c r="C573" s="47" t="s">
        <v>745</v>
      </c>
      <c r="D573" s="47" t="s">
        <v>899</v>
      </c>
      <c r="E573" s="47" t="s">
        <v>157</v>
      </c>
      <c r="F573" s="81">
        <v>1686.44</v>
      </c>
      <c r="G573" s="47" t="s">
        <v>155</v>
      </c>
      <c r="H573" s="214" t="s">
        <v>156</v>
      </c>
      <c r="I573" s="214"/>
      <c r="J573" s="56" t="s">
        <v>158</v>
      </c>
      <c r="K573" s="58">
        <v>1263367.18</v>
      </c>
    </row>
    <row r="574" spans="1:11" ht="12.75">
      <c r="A574" s="47" t="s">
        <v>895</v>
      </c>
      <c r="B574" s="47" t="s">
        <v>896</v>
      </c>
      <c r="C574" s="47" t="s">
        <v>745</v>
      </c>
      <c r="D574" s="47" t="s">
        <v>900</v>
      </c>
      <c r="E574" s="47" t="s">
        <v>157</v>
      </c>
      <c r="F574" s="82">
        <v>207.63</v>
      </c>
      <c r="G574" s="47" t="s">
        <v>155</v>
      </c>
      <c r="H574" s="214" t="s">
        <v>156</v>
      </c>
      <c r="I574" s="214"/>
      <c r="J574" s="56" t="s">
        <v>158</v>
      </c>
      <c r="K574" s="58">
        <v>1263612.18</v>
      </c>
    </row>
    <row r="575" spans="1:11" ht="12.75">
      <c r="A575" s="47" t="s">
        <v>895</v>
      </c>
      <c r="B575" s="47" t="s">
        <v>896</v>
      </c>
      <c r="C575" s="47" t="s">
        <v>316</v>
      </c>
      <c r="D575" s="47" t="s">
        <v>901</v>
      </c>
      <c r="E575" s="47" t="s">
        <v>157</v>
      </c>
      <c r="F575" s="82">
        <v>216.1</v>
      </c>
      <c r="G575" s="47" t="s">
        <v>155</v>
      </c>
      <c r="H575" s="214" t="s">
        <v>156</v>
      </c>
      <c r="I575" s="214"/>
      <c r="J575" s="56" t="s">
        <v>158</v>
      </c>
      <c r="K575" s="58">
        <v>1263907.18</v>
      </c>
    </row>
    <row r="576" spans="1:11" ht="12.75">
      <c r="A576" s="47" t="s">
        <v>895</v>
      </c>
      <c r="B576" s="47" t="s">
        <v>896</v>
      </c>
      <c r="C576" s="47" t="s">
        <v>316</v>
      </c>
      <c r="D576" s="47" t="s">
        <v>902</v>
      </c>
      <c r="E576" s="47" t="s">
        <v>157</v>
      </c>
      <c r="F576" s="82">
        <v>347.46</v>
      </c>
      <c r="G576" s="47" t="s">
        <v>155</v>
      </c>
      <c r="H576" s="214" t="s">
        <v>156</v>
      </c>
      <c r="I576" s="214"/>
      <c r="J576" s="56" t="s">
        <v>158</v>
      </c>
      <c r="K576" s="58">
        <v>1265397.18</v>
      </c>
    </row>
    <row r="577" spans="1:11" ht="12.75">
      <c r="A577" s="47" t="s">
        <v>895</v>
      </c>
      <c r="B577" s="47" t="s">
        <v>896</v>
      </c>
      <c r="C577" s="47" t="s">
        <v>316</v>
      </c>
      <c r="D577" s="47" t="s">
        <v>903</v>
      </c>
      <c r="E577" s="47" t="s">
        <v>157</v>
      </c>
      <c r="F577" s="82">
        <v>620.34</v>
      </c>
      <c r="G577" s="47" t="s">
        <v>155</v>
      </c>
      <c r="H577" s="214" t="s">
        <v>156</v>
      </c>
      <c r="I577" s="214"/>
      <c r="J577" s="56" t="s">
        <v>158</v>
      </c>
      <c r="K577" s="58">
        <v>1265595.68</v>
      </c>
    </row>
    <row r="578" spans="1:11" ht="12.75">
      <c r="A578" s="47" t="s">
        <v>895</v>
      </c>
      <c r="B578" s="47" t="s">
        <v>896</v>
      </c>
      <c r="C578" s="47" t="s">
        <v>316</v>
      </c>
      <c r="D578" s="47" t="s">
        <v>904</v>
      </c>
      <c r="E578" s="47" t="s">
        <v>157</v>
      </c>
      <c r="F578" s="81">
        <v>2711.86</v>
      </c>
      <c r="G578" s="47" t="s">
        <v>155</v>
      </c>
      <c r="H578" s="214" t="s">
        <v>156</v>
      </c>
      <c r="I578" s="214"/>
      <c r="J578" s="56" t="s">
        <v>158</v>
      </c>
      <c r="K578" s="58">
        <v>1266380.68</v>
      </c>
    </row>
    <row r="579" spans="1:11" ht="12.75">
      <c r="A579" s="47" t="s">
        <v>1055</v>
      </c>
      <c r="B579" s="47" t="s">
        <v>1056</v>
      </c>
      <c r="C579" s="47" t="s">
        <v>318</v>
      </c>
      <c r="D579" s="47" t="s">
        <v>1054</v>
      </c>
      <c r="E579" s="47" t="s">
        <v>157</v>
      </c>
      <c r="F579" s="84">
        <v>20000</v>
      </c>
      <c r="G579" s="47" t="s">
        <v>155</v>
      </c>
      <c r="H579" s="214" t="s">
        <v>156</v>
      </c>
      <c r="I579" s="214"/>
      <c r="J579" s="56" t="s">
        <v>158</v>
      </c>
      <c r="K579" s="58">
        <v>1266889.18</v>
      </c>
    </row>
    <row r="580" spans="1:11" ht="12.75">
      <c r="A580" s="47" t="s">
        <v>1055</v>
      </c>
      <c r="B580" s="47" t="s">
        <v>1057</v>
      </c>
      <c r="C580" s="47" t="s">
        <v>316</v>
      </c>
      <c r="D580" s="47" t="s">
        <v>207</v>
      </c>
      <c r="E580" s="47" t="s">
        <v>157</v>
      </c>
      <c r="F580" s="81">
        <v>2248.3</v>
      </c>
      <c r="G580" s="47" t="s">
        <v>155</v>
      </c>
      <c r="H580" s="214" t="s">
        <v>156</v>
      </c>
      <c r="I580" s="214"/>
      <c r="J580" s="56" t="s">
        <v>158</v>
      </c>
      <c r="K580" s="58">
        <v>1266929.18</v>
      </c>
    </row>
    <row r="581" spans="1:11" ht="12.75">
      <c r="A581" s="47" t="s">
        <v>1055</v>
      </c>
      <c r="B581" s="47" t="s">
        <v>1057</v>
      </c>
      <c r="C581" s="47" t="s">
        <v>316</v>
      </c>
      <c r="D581" s="47" t="s">
        <v>1058</v>
      </c>
      <c r="E581" s="47" t="s">
        <v>157</v>
      </c>
      <c r="F581" s="81">
        <v>3093.22</v>
      </c>
      <c r="G581" s="47" t="s">
        <v>155</v>
      </c>
      <c r="H581" s="214" t="s">
        <v>156</v>
      </c>
      <c r="I581" s="214"/>
      <c r="J581" s="56" t="s">
        <v>158</v>
      </c>
      <c r="K581" s="58">
        <v>1267068.18</v>
      </c>
    </row>
    <row r="582" spans="1:11" ht="12.75">
      <c r="A582" s="47" t="s">
        <v>395</v>
      </c>
      <c r="B582" s="47" t="s">
        <v>396</v>
      </c>
      <c r="C582" s="47" t="s">
        <v>314</v>
      </c>
      <c r="D582" s="47" t="s">
        <v>199</v>
      </c>
      <c r="E582" s="47" t="s">
        <v>157</v>
      </c>
      <c r="F582" s="81">
        <v>1697.03</v>
      </c>
      <c r="G582" s="47" t="s">
        <v>155</v>
      </c>
      <c r="H582" s="214" t="s">
        <v>156</v>
      </c>
      <c r="I582" s="214"/>
      <c r="J582" s="56" t="s">
        <v>158</v>
      </c>
      <c r="K582" s="58">
        <v>1268104.18</v>
      </c>
    </row>
    <row r="583" spans="1:11" ht="12.75">
      <c r="A583" s="47" t="s">
        <v>395</v>
      </c>
      <c r="B583" s="47" t="s">
        <v>397</v>
      </c>
      <c r="C583" s="47" t="s">
        <v>314</v>
      </c>
      <c r="D583" s="47" t="s">
        <v>198</v>
      </c>
      <c r="E583" s="47" t="s">
        <v>157</v>
      </c>
      <c r="F583" s="81">
        <v>1551.55</v>
      </c>
      <c r="G583" s="47" t="s">
        <v>155</v>
      </c>
      <c r="H583" s="214" t="s">
        <v>156</v>
      </c>
      <c r="I583" s="214"/>
      <c r="J583" s="56" t="s">
        <v>158</v>
      </c>
      <c r="K583" s="58">
        <v>1268543.18</v>
      </c>
    </row>
    <row r="584" spans="1:11" ht="12.75">
      <c r="A584" s="47" t="s">
        <v>906</v>
      </c>
      <c r="B584" s="47" t="s">
        <v>907</v>
      </c>
      <c r="C584" s="47" t="s">
        <v>314</v>
      </c>
      <c r="D584" s="47" t="s">
        <v>908</v>
      </c>
      <c r="E584" s="47" t="s">
        <v>157</v>
      </c>
      <c r="F584" s="81">
        <v>10544.07</v>
      </c>
      <c r="G584" s="47" t="s">
        <v>155</v>
      </c>
      <c r="H584" s="214" t="s">
        <v>156</v>
      </c>
      <c r="I584" s="214"/>
      <c r="J584" s="56" t="s">
        <v>158</v>
      </c>
      <c r="K584" s="58">
        <v>1268572.18</v>
      </c>
    </row>
    <row r="585" spans="1:11" ht="12.75">
      <c r="A585" s="47" t="s">
        <v>906</v>
      </c>
      <c r="B585" s="47" t="s">
        <v>907</v>
      </c>
      <c r="C585" s="47" t="s">
        <v>314</v>
      </c>
      <c r="D585" s="47" t="s">
        <v>909</v>
      </c>
      <c r="E585" s="47" t="s">
        <v>157</v>
      </c>
      <c r="F585" s="81">
        <v>25791.53</v>
      </c>
      <c r="G585" s="47" t="s">
        <v>155</v>
      </c>
      <c r="H585" s="214" t="s">
        <v>156</v>
      </c>
      <c r="I585" s="214"/>
      <c r="J585" s="56" t="s">
        <v>158</v>
      </c>
      <c r="K585" s="58">
        <v>1268596.68</v>
      </c>
    </row>
    <row r="586" spans="1:11" ht="12.75">
      <c r="A586" s="47" t="s">
        <v>906</v>
      </c>
      <c r="B586" s="47" t="s">
        <v>910</v>
      </c>
      <c r="C586" s="47" t="s">
        <v>335</v>
      </c>
      <c r="D586" s="47" t="s">
        <v>164</v>
      </c>
      <c r="E586" s="47" t="s">
        <v>157</v>
      </c>
      <c r="F586" s="85">
        <v>21912.71</v>
      </c>
      <c r="G586" s="47" t="s">
        <v>155</v>
      </c>
      <c r="H586" s="214" t="s">
        <v>156</v>
      </c>
      <c r="I586" s="214"/>
      <c r="J586" s="56" t="s">
        <v>158</v>
      </c>
      <c r="K586" s="58">
        <v>1269314.68</v>
      </c>
    </row>
    <row r="587" spans="1:11" ht="12.75">
      <c r="A587" s="47" t="s">
        <v>906</v>
      </c>
      <c r="B587" s="47" t="s">
        <v>910</v>
      </c>
      <c r="C587" s="47" t="s">
        <v>335</v>
      </c>
      <c r="D587" s="47" t="s">
        <v>770</v>
      </c>
      <c r="E587" s="47" t="s">
        <v>157</v>
      </c>
      <c r="F587" s="85">
        <v>1959.75</v>
      </c>
      <c r="G587" s="47" t="s">
        <v>235</v>
      </c>
      <c r="H587" s="214" t="s">
        <v>156</v>
      </c>
      <c r="I587" s="214"/>
      <c r="J587" s="56" t="s">
        <v>158</v>
      </c>
      <c r="K587" s="58">
        <v>1269372.68</v>
      </c>
    </row>
    <row r="588" spans="1:11" ht="12.75">
      <c r="A588" s="47" t="s">
        <v>906</v>
      </c>
      <c r="B588" s="47" t="s">
        <v>910</v>
      </c>
      <c r="C588" s="47" t="s">
        <v>335</v>
      </c>
      <c r="D588" s="47" t="s">
        <v>911</v>
      </c>
      <c r="E588" s="47" t="s">
        <v>157</v>
      </c>
      <c r="F588" s="85">
        <v>2449.15</v>
      </c>
      <c r="G588" s="47" t="s">
        <v>155</v>
      </c>
      <c r="H588" s="214" t="s">
        <v>156</v>
      </c>
      <c r="I588" s="214"/>
      <c r="J588" s="56" t="s">
        <v>158</v>
      </c>
      <c r="K588" s="58">
        <v>1269445.68</v>
      </c>
    </row>
    <row r="589" spans="1:11" ht="12.75">
      <c r="A589" s="47" t="s">
        <v>906</v>
      </c>
      <c r="B589" s="47" t="s">
        <v>910</v>
      </c>
      <c r="C589" s="47" t="s">
        <v>335</v>
      </c>
      <c r="D589" s="47" t="s">
        <v>912</v>
      </c>
      <c r="E589" s="47" t="s">
        <v>157</v>
      </c>
      <c r="F589" s="85">
        <v>31810.17</v>
      </c>
      <c r="G589" s="47" t="s">
        <v>155</v>
      </c>
      <c r="H589" s="214" t="s">
        <v>156</v>
      </c>
      <c r="I589" s="214"/>
      <c r="J589" s="56" t="s">
        <v>158</v>
      </c>
      <c r="K589" s="58">
        <v>1269604.68</v>
      </c>
    </row>
    <row r="590" spans="1:11" ht="12.75">
      <c r="A590" s="47" t="s">
        <v>633</v>
      </c>
      <c r="B590" s="47" t="s">
        <v>634</v>
      </c>
      <c r="C590" s="47" t="s">
        <v>323</v>
      </c>
      <c r="D590" s="47" t="s">
        <v>311</v>
      </c>
      <c r="E590" s="47" t="s">
        <v>157</v>
      </c>
      <c r="F590" s="80">
        <v>10</v>
      </c>
      <c r="G590" s="47" t="s">
        <v>155</v>
      </c>
      <c r="H590" s="214" t="s">
        <v>156</v>
      </c>
      <c r="I590" s="214"/>
      <c r="J590" s="56" t="s">
        <v>158</v>
      </c>
      <c r="K590" s="58">
        <v>1269641.18</v>
      </c>
    </row>
    <row r="591" spans="1:11" ht="12.75">
      <c r="A591" s="47" t="s">
        <v>913</v>
      </c>
      <c r="B591" s="47" t="s">
        <v>914</v>
      </c>
      <c r="C591" s="47" t="s">
        <v>347</v>
      </c>
      <c r="D591" s="47" t="s">
        <v>202</v>
      </c>
      <c r="E591" s="47" t="s">
        <v>157</v>
      </c>
      <c r="F591" s="79">
        <v>3667.83</v>
      </c>
      <c r="G591" s="47" t="s">
        <v>155</v>
      </c>
      <c r="H591" s="214" t="s">
        <v>156</v>
      </c>
      <c r="I591" s="214"/>
      <c r="J591" s="56" t="s">
        <v>158</v>
      </c>
      <c r="K591" s="58">
        <v>1269959.18</v>
      </c>
    </row>
    <row r="592" spans="1:11" ht="12.75">
      <c r="A592" s="47" t="s">
        <v>913</v>
      </c>
      <c r="B592" s="47" t="s">
        <v>915</v>
      </c>
      <c r="C592" s="47" t="s">
        <v>336</v>
      </c>
      <c r="D592" s="47" t="s">
        <v>916</v>
      </c>
      <c r="E592" s="47" t="s">
        <v>157</v>
      </c>
      <c r="F592" s="82">
        <v>223.73</v>
      </c>
      <c r="G592" s="47" t="s">
        <v>155</v>
      </c>
      <c r="H592" s="214" t="s">
        <v>156</v>
      </c>
      <c r="I592" s="214"/>
      <c r="J592" s="56" t="s">
        <v>158</v>
      </c>
      <c r="K592" s="58">
        <v>1271054.18</v>
      </c>
    </row>
    <row r="593" spans="1:11" ht="12.75">
      <c r="A593" s="47" t="s">
        <v>913</v>
      </c>
      <c r="B593" s="47" t="s">
        <v>915</v>
      </c>
      <c r="C593" s="47" t="s">
        <v>336</v>
      </c>
      <c r="D593" s="47" t="s">
        <v>917</v>
      </c>
      <c r="E593" s="47" t="s">
        <v>157</v>
      </c>
      <c r="F593" s="82">
        <v>223.73</v>
      </c>
      <c r="G593" s="47" t="s">
        <v>155</v>
      </c>
      <c r="H593" s="214" t="s">
        <v>156</v>
      </c>
      <c r="I593" s="214"/>
      <c r="J593" s="56" t="s">
        <v>158</v>
      </c>
      <c r="K593" s="58">
        <v>1271157.68</v>
      </c>
    </row>
    <row r="594" spans="1:11" ht="12.75">
      <c r="A594" s="47" t="s">
        <v>913</v>
      </c>
      <c r="B594" s="47" t="s">
        <v>918</v>
      </c>
      <c r="C594" s="47" t="s">
        <v>316</v>
      </c>
      <c r="D594" s="47" t="s">
        <v>538</v>
      </c>
      <c r="E594" s="47" t="s">
        <v>157</v>
      </c>
      <c r="F594" s="82">
        <v>156.61</v>
      </c>
      <c r="G594" s="47" t="s">
        <v>235</v>
      </c>
      <c r="H594" s="214" t="s">
        <v>156</v>
      </c>
      <c r="I594" s="214"/>
      <c r="J594" s="56" t="s">
        <v>158</v>
      </c>
      <c r="K594" s="58">
        <v>1271186.18</v>
      </c>
    </row>
    <row r="595" spans="1:11" ht="12.75">
      <c r="A595" s="47" t="s">
        <v>913</v>
      </c>
      <c r="B595" s="47" t="s">
        <v>918</v>
      </c>
      <c r="C595" s="47" t="s">
        <v>316</v>
      </c>
      <c r="D595" s="47" t="s">
        <v>711</v>
      </c>
      <c r="E595" s="47" t="s">
        <v>157</v>
      </c>
      <c r="F595" s="82">
        <v>366.95</v>
      </c>
      <c r="G595" s="47" t="s">
        <v>235</v>
      </c>
      <c r="H595" s="214" t="s">
        <v>156</v>
      </c>
      <c r="I595" s="214"/>
      <c r="J595" s="56" t="s">
        <v>158</v>
      </c>
      <c r="K595" s="58">
        <v>1271223.68</v>
      </c>
    </row>
    <row r="596" spans="1:11" ht="12.75">
      <c r="A596" s="47" t="s">
        <v>913</v>
      </c>
      <c r="B596" s="47" t="s">
        <v>918</v>
      </c>
      <c r="C596" s="47" t="s">
        <v>316</v>
      </c>
      <c r="D596" s="47" t="s">
        <v>919</v>
      </c>
      <c r="E596" s="47" t="s">
        <v>157</v>
      </c>
      <c r="F596" s="81">
        <v>1529.24</v>
      </c>
      <c r="G596" s="47" t="s">
        <v>155</v>
      </c>
      <c r="H596" s="214" t="s">
        <v>156</v>
      </c>
      <c r="I596" s="214"/>
      <c r="J596" s="56" t="s">
        <v>158</v>
      </c>
      <c r="K596" s="58">
        <v>1271245.68</v>
      </c>
    </row>
    <row r="597" spans="1:11" ht="12.75">
      <c r="A597" s="47" t="s">
        <v>913</v>
      </c>
      <c r="B597" s="47" t="s">
        <v>918</v>
      </c>
      <c r="C597" s="47" t="s">
        <v>316</v>
      </c>
      <c r="D597" s="47" t="s">
        <v>920</v>
      </c>
      <c r="E597" s="47" t="s">
        <v>157</v>
      </c>
      <c r="F597" s="81">
        <v>2427.97</v>
      </c>
      <c r="G597" s="47" t="s">
        <v>155</v>
      </c>
      <c r="H597" s="214" t="s">
        <v>156</v>
      </c>
      <c r="I597" s="214"/>
      <c r="J597" s="56" t="s">
        <v>158</v>
      </c>
      <c r="K597" s="58">
        <v>1271697.68</v>
      </c>
    </row>
    <row r="598" spans="1:11" ht="12.75">
      <c r="A598" s="47" t="s">
        <v>913</v>
      </c>
      <c r="B598" s="47" t="s">
        <v>918</v>
      </c>
      <c r="C598" s="47" t="s">
        <v>316</v>
      </c>
      <c r="D598" s="47" t="s">
        <v>921</v>
      </c>
      <c r="E598" s="47" t="s">
        <v>157</v>
      </c>
      <c r="F598" s="82">
        <v>307.63</v>
      </c>
      <c r="G598" s="47" t="s">
        <v>155</v>
      </c>
      <c r="H598" s="214" t="s">
        <v>156</v>
      </c>
      <c r="I598" s="214"/>
      <c r="J598" s="56" t="s">
        <v>158</v>
      </c>
      <c r="K598" s="58">
        <v>1271875.68</v>
      </c>
    </row>
    <row r="599" spans="1:11" ht="12.75">
      <c r="A599" s="47" t="s">
        <v>913</v>
      </c>
      <c r="B599" s="47" t="s">
        <v>918</v>
      </c>
      <c r="C599" s="47" t="s">
        <v>316</v>
      </c>
      <c r="D599" s="47" t="s">
        <v>922</v>
      </c>
      <c r="E599" s="47" t="s">
        <v>157</v>
      </c>
      <c r="F599" s="81">
        <v>4908.47</v>
      </c>
      <c r="G599" s="47" t="s">
        <v>155</v>
      </c>
      <c r="H599" s="214" t="s">
        <v>156</v>
      </c>
      <c r="I599" s="214"/>
      <c r="J599" s="56" t="s">
        <v>158</v>
      </c>
      <c r="K599" s="58">
        <v>1271910.68</v>
      </c>
    </row>
    <row r="600" spans="1:11" ht="12.75">
      <c r="A600" s="47" t="s">
        <v>913</v>
      </c>
      <c r="B600" s="47" t="s">
        <v>918</v>
      </c>
      <c r="C600" s="47" t="s">
        <v>316</v>
      </c>
      <c r="D600" s="47" t="s">
        <v>923</v>
      </c>
      <c r="E600" s="47" t="s">
        <v>157</v>
      </c>
      <c r="F600" s="82">
        <v>418.64</v>
      </c>
      <c r="G600" s="47" t="s">
        <v>155</v>
      </c>
      <c r="H600" s="214" t="s">
        <v>156</v>
      </c>
      <c r="I600" s="214"/>
      <c r="J600" s="56" t="s">
        <v>158</v>
      </c>
      <c r="K600" s="58">
        <v>1273005.68</v>
      </c>
    </row>
    <row r="601" spans="1:11" ht="12.75">
      <c r="A601" s="47" t="s">
        <v>913</v>
      </c>
      <c r="B601" s="47" t="s">
        <v>918</v>
      </c>
      <c r="C601" s="47" t="s">
        <v>316</v>
      </c>
      <c r="D601" s="47" t="s">
        <v>924</v>
      </c>
      <c r="E601" s="47" t="s">
        <v>157</v>
      </c>
      <c r="F601" s="81">
        <v>5549.15</v>
      </c>
      <c r="G601" s="47" t="s">
        <v>155</v>
      </c>
      <c r="H601" s="214" t="s">
        <v>156</v>
      </c>
      <c r="I601" s="214"/>
      <c r="J601" s="56" t="s">
        <v>158</v>
      </c>
      <c r="K601" s="58">
        <v>1273599.68</v>
      </c>
    </row>
    <row r="602" spans="1:11" ht="12.75">
      <c r="A602" s="47" t="s">
        <v>913</v>
      </c>
      <c r="B602" s="47" t="s">
        <v>918</v>
      </c>
      <c r="C602" s="47" t="s">
        <v>316</v>
      </c>
      <c r="D602" s="47" t="s">
        <v>925</v>
      </c>
      <c r="E602" s="47" t="s">
        <v>157</v>
      </c>
      <c r="F602" s="81">
        <v>6132.2</v>
      </c>
      <c r="G602" s="47" t="s">
        <v>155</v>
      </c>
      <c r="H602" s="214" t="s">
        <v>156</v>
      </c>
      <c r="I602" s="214"/>
      <c r="J602" s="56" t="s">
        <v>158</v>
      </c>
      <c r="K602" s="58">
        <v>1273884.68</v>
      </c>
    </row>
    <row r="603" spans="1:11" ht="12.75">
      <c r="A603" s="47" t="s">
        <v>913</v>
      </c>
      <c r="B603" s="47" t="s">
        <v>918</v>
      </c>
      <c r="C603" s="47" t="s">
        <v>316</v>
      </c>
      <c r="D603" s="47" t="s">
        <v>926</v>
      </c>
      <c r="E603" s="47" t="s">
        <v>157</v>
      </c>
      <c r="F603" s="82">
        <v>50.85</v>
      </c>
      <c r="G603" s="47" t="s">
        <v>155</v>
      </c>
      <c r="H603" s="214" t="s">
        <v>156</v>
      </c>
      <c r="I603" s="214"/>
      <c r="J603" s="56" t="s">
        <v>158</v>
      </c>
      <c r="K603" s="58">
        <v>1274191.51</v>
      </c>
    </row>
    <row r="604" spans="1:11" ht="12.75">
      <c r="A604" s="47" t="s">
        <v>913</v>
      </c>
      <c r="B604" s="47" t="s">
        <v>918</v>
      </c>
      <c r="C604" s="47" t="s">
        <v>316</v>
      </c>
      <c r="D604" s="47" t="s">
        <v>927</v>
      </c>
      <c r="E604" s="47" t="s">
        <v>157</v>
      </c>
      <c r="F604" s="82">
        <v>378.81</v>
      </c>
      <c r="G604" s="47" t="s">
        <v>155</v>
      </c>
      <c r="H604" s="214" t="s">
        <v>156</v>
      </c>
      <c r="I604" s="214"/>
      <c r="J604" s="56" t="s">
        <v>158</v>
      </c>
      <c r="K604" s="58">
        <v>1274586.51</v>
      </c>
    </row>
    <row r="605" spans="1:11" ht="12.75">
      <c r="A605" s="47" t="s">
        <v>913</v>
      </c>
      <c r="B605" s="47" t="s">
        <v>918</v>
      </c>
      <c r="C605" s="47" t="s">
        <v>316</v>
      </c>
      <c r="D605" s="47" t="s">
        <v>928</v>
      </c>
      <c r="E605" s="47" t="s">
        <v>157</v>
      </c>
      <c r="F605" s="82">
        <v>278.64</v>
      </c>
      <c r="G605" s="47" t="s">
        <v>155</v>
      </c>
      <c r="H605" s="214" t="s">
        <v>156</v>
      </c>
      <c r="I605" s="214"/>
      <c r="J605" s="56" t="s">
        <v>158</v>
      </c>
      <c r="K605" s="58">
        <v>1274726.01</v>
      </c>
    </row>
    <row r="606" spans="1:11" ht="12.75">
      <c r="A606" s="47" t="s">
        <v>913</v>
      </c>
      <c r="B606" s="47" t="s">
        <v>918</v>
      </c>
      <c r="C606" s="47" t="s">
        <v>316</v>
      </c>
      <c r="D606" s="47" t="s">
        <v>929</v>
      </c>
      <c r="E606" s="47" t="s">
        <v>157</v>
      </c>
      <c r="F606" s="82">
        <v>309.49</v>
      </c>
      <c r="G606" s="47" t="s">
        <v>155</v>
      </c>
      <c r="H606" s="214" t="s">
        <v>156</v>
      </c>
      <c r="I606" s="214"/>
      <c r="J606" s="56" t="s">
        <v>158</v>
      </c>
      <c r="K606" s="58">
        <v>1274806.01</v>
      </c>
    </row>
    <row r="607" spans="1:11" ht="12.75">
      <c r="A607" s="47" t="s">
        <v>913</v>
      </c>
      <c r="B607" s="47" t="s">
        <v>918</v>
      </c>
      <c r="C607" s="47" t="s">
        <v>316</v>
      </c>
      <c r="D607" s="47" t="s">
        <v>930</v>
      </c>
      <c r="E607" s="47" t="s">
        <v>157</v>
      </c>
      <c r="F607" s="82">
        <v>32.71</v>
      </c>
      <c r="G607" s="47" t="s">
        <v>155</v>
      </c>
      <c r="H607" s="214" t="s">
        <v>156</v>
      </c>
      <c r="I607" s="214"/>
      <c r="J607" s="56" t="s">
        <v>158</v>
      </c>
      <c r="K607" s="58">
        <v>1274825.01</v>
      </c>
    </row>
    <row r="608" spans="1:11" ht="12.75">
      <c r="A608" s="47" t="s">
        <v>913</v>
      </c>
      <c r="B608" s="47" t="s">
        <v>918</v>
      </c>
      <c r="C608" s="47" t="s">
        <v>316</v>
      </c>
      <c r="D608" s="47" t="s">
        <v>931</v>
      </c>
      <c r="E608" s="47" t="s">
        <v>157</v>
      </c>
      <c r="F608" s="82">
        <v>109.15</v>
      </c>
      <c r="G608" s="47" t="s">
        <v>155</v>
      </c>
      <c r="H608" s="214" t="s">
        <v>156</v>
      </c>
      <c r="I608" s="214"/>
      <c r="J608" s="56" t="s">
        <v>158</v>
      </c>
      <c r="K608" s="58">
        <v>1274904.01</v>
      </c>
    </row>
    <row r="609" spans="1:11" ht="12.75">
      <c r="A609" s="47" t="s">
        <v>913</v>
      </c>
      <c r="B609" s="47" t="s">
        <v>918</v>
      </c>
      <c r="C609" s="47" t="s">
        <v>316</v>
      </c>
      <c r="D609" s="47" t="s">
        <v>932</v>
      </c>
      <c r="E609" s="47" t="s">
        <v>157</v>
      </c>
      <c r="F609" s="82">
        <v>659.32</v>
      </c>
      <c r="G609" s="47" t="s">
        <v>155</v>
      </c>
      <c r="H609" s="214" t="s">
        <v>156</v>
      </c>
      <c r="I609" s="214"/>
      <c r="J609" s="56" t="s">
        <v>158</v>
      </c>
      <c r="K609" s="58">
        <v>1275149.01</v>
      </c>
    </row>
    <row r="610" spans="1:11" ht="12.75">
      <c r="A610" s="47" t="s">
        <v>913</v>
      </c>
      <c r="B610" s="47" t="s">
        <v>918</v>
      </c>
      <c r="C610" s="47" t="s">
        <v>316</v>
      </c>
      <c r="D610" s="47" t="s">
        <v>933</v>
      </c>
      <c r="E610" s="47" t="s">
        <v>157</v>
      </c>
      <c r="F610" s="82">
        <v>394.92</v>
      </c>
      <c r="G610" s="47" t="s">
        <v>155</v>
      </c>
      <c r="H610" s="214" t="s">
        <v>156</v>
      </c>
      <c r="I610" s="214"/>
      <c r="J610" s="56" t="s">
        <v>158</v>
      </c>
      <c r="K610" s="58">
        <v>1275294.01</v>
      </c>
    </row>
    <row r="611" spans="1:11" ht="12.75">
      <c r="A611" s="47" t="s">
        <v>1059</v>
      </c>
      <c r="B611" s="47" t="s">
        <v>1060</v>
      </c>
      <c r="C611" s="47" t="s">
        <v>403</v>
      </c>
      <c r="D611" s="47" t="s">
        <v>404</v>
      </c>
      <c r="E611" s="47" t="s">
        <v>157</v>
      </c>
      <c r="F611" s="87">
        <v>41.12</v>
      </c>
      <c r="G611" s="47" t="s">
        <v>155</v>
      </c>
      <c r="H611" s="214" t="s">
        <v>156</v>
      </c>
      <c r="I611" s="214"/>
      <c r="J611" s="56" t="s">
        <v>158</v>
      </c>
      <c r="K611" s="58">
        <v>1275403.51</v>
      </c>
    </row>
    <row r="612" spans="1:11" ht="12.75">
      <c r="A612" s="47" t="s">
        <v>1059</v>
      </c>
      <c r="B612" s="47" t="s">
        <v>1060</v>
      </c>
      <c r="C612" s="47" t="s">
        <v>405</v>
      </c>
      <c r="D612" s="47" t="s">
        <v>404</v>
      </c>
      <c r="E612" s="47" t="s">
        <v>157</v>
      </c>
      <c r="F612" s="87">
        <v>82.24</v>
      </c>
      <c r="G612" s="47" t="s">
        <v>155</v>
      </c>
      <c r="H612" s="214" t="s">
        <v>156</v>
      </c>
      <c r="I612" s="214"/>
      <c r="J612" s="56" t="s">
        <v>158</v>
      </c>
      <c r="K612" s="58">
        <v>1275460.01</v>
      </c>
    </row>
    <row r="613" spans="1:11" ht="12.75">
      <c r="A613" s="47" t="s">
        <v>1059</v>
      </c>
      <c r="B613" s="47" t="s">
        <v>1060</v>
      </c>
      <c r="C613" s="47" t="s">
        <v>406</v>
      </c>
      <c r="D613" s="47" t="s">
        <v>404</v>
      </c>
      <c r="E613" s="47" t="s">
        <v>157</v>
      </c>
      <c r="F613" s="95">
        <v>4749.36</v>
      </c>
      <c r="G613" s="47" t="s">
        <v>155</v>
      </c>
      <c r="H613" s="214" t="s">
        <v>156</v>
      </c>
      <c r="I613" s="214"/>
      <c r="J613" s="56" t="s">
        <v>158</v>
      </c>
      <c r="K613" s="58">
        <v>1275539.51</v>
      </c>
    </row>
    <row r="614" spans="1:11" ht="12.75">
      <c r="A614" s="47" t="s">
        <v>1059</v>
      </c>
      <c r="B614" s="47" t="s">
        <v>1060</v>
      </c>
      <c r="C614" s="47" t="s">
        <v>378</v>
      </c>
      <c r="D614" s="47" t="s">
        <v>404</v>
      </c>
      <c r="E614" s="47" t="s">
        <v>157</v>
      </c>
      <c r="F614" s="87">
        <v>41.12</v>
      </c>
      <c r="G614" s="47" t="s">
        <v>155</v>
      </c>
      <c r="H614" s="214" t="s">
        <v>156</v>
      </c>
      <c r="I614" s="214"/>
      <c r="J614" s="56" t="s">
        <v>158</v>
      </c>
      <c r="K614" s="58">
        <v>1275778.01</v>
      </c>
    </row>
    <row r="615" spans="1:11" ht="12.75">
      <c r="A615" s="47" t="s">
        <v>1059</v>
      </c>
      <c r="B615" s="47" t="s">
        <v>1060</v>
      </c>
      <c r="C615" s="47" t="s">
        <v>407</v>
      </c>
      <c r="D615" s="47" t="s">
        <v>404</v>
      </c>
      <c r="E615" s="47" t="s">
        <v>157</v>
      </c>
      <c r="F615" s="87">
        <v>61.68</v>
      </c>
      <c r="G615" s="47" t="s">
        <v>155</v>
      </c>
      <c r="H615" s="214" t="s">
        <v>156</v>
      </c>
      <c r="I615" s="214"/>
      <c r="J615" s="56" t="s">
        <v>158</v>
      </c>
      <c r="K615" s="58">
        <v>1275851.01</v>
      </c>
    </row>
    <row r="616" spans="1:11" ht="12.75">
      <c r="A616" s="47" t="s">
        <v>1059</v>
      </c>
      <c r="B616" s="47" t="s">
        <v>1060</v>
      </c>
      <c r="C616" s="47" t="s">
        <v>408</v>
      </c>
      <c r="D616" s="47" t="s">
        <v>404</v>
      </c>
      <c r="E616" s="47" t="s">
        <v>157</v>
      </c>
      <c r="F616" s="87">
        <v>553.06</v>
      </c>
      <c r="G616" s="47" t="s">
        <v>155</v>
      </c>
      <c r="H616" s="214" t="s">
        <v>156</v>
      </c>
      <c r="I616" s="214"/>
      <c r="J616" s="56" t="s">
        <v>158</v>
      </c>
      <c r="K616" s="58">
        <v>1275897.51</v>
      </c>
    </row>
    <row r="617" spans="1:11" ht="12.75">
      <c r="A617" s="47" t="s">
        <v>1059</v>
      </c>
      <c r="B617" s="47" t="s">
        <v>1061</v>
      </c>
      <c r="C617" s="47" t="s">
        <v>488</v>
      </c>
      <c r="D617" s="47" t="s">
        <v>489</v>
      </c>
      <c r="E617" s="47" t="s">
        <v>157</v>
      </c>
      <c r="F617" s="84">
        <v>3686</v>
      </c>
      <c r="G617" s="47" t="s">
        <v>155</v>
      </c>
      <c r="H617" s="214" t="s">
        <v>156</v>
      </c>
      <c r="I617" s="214"/>
      <c r="J617" s="56" t="s">
        <v>158</v>
      </c>
      <c r="K617" s="58">
        <v>1275914.01</v>
      </c>
    </row>
    <row r="618" spans="1:11" ht="12.75">
      <c r="A618" s="47" t="s">
        <v>398</v>
      </c>
      <c r="B618" s="47" t="s">
        <v>467</v>
      </c>
      <c r="C618" s="47" t="s">
        <v>323</v>
      </c>
      <c r="D618" s="47" t="s">
        <v>468</v>
      </c>
      <c r="E618" s="47" t="s">
        <v>157</v>
      </c>
      <c r="F618" s="77">
        <v>2068.78</v>
      </c>
      <c r="G618" s="47" t="s">
        <v>155</v>
      </c>
      <c r="H618" s="214" t="s">
        <v>156</v>
      </c>
      <c r="I618" s="214"/>
      <c r="J618" s="56" t="s">
        <v>158</v>
      </c>
      <c r="K618" s="58">
        <v>1275929.51</v>
      </c>
    </row>
    <row r="619" spans="1:11" ht="12.75">
      <c r="A619" s="47" t="s">
        <v>398</v>
      </c>
      <c r="B619" s="47" t="s">
        <v>467</v>
      </c>
      <c r="C619" s="47" t="s">
        <v>154</v>
      </c>
      <c r="D619" s="47" t="s">
        <v>468</v>
      </c>
      <c r="E619" s="47" t="s">
        <v>157</v>
      </c>
      <c r="F619" s="77">
        <v>17038.45</v>
      </c>
      <c r="G619" s="47" t="s">
        <v>155</v>
      </c>
      <c r="H619" s="214" t="s">
        <v>156</v>
      </c>
      <c r="I619" s="214"/>
      <c r="J619" s="56" t="s">
        <v>158</v>
      </c>
      <c r="K619" s="58">
        <v>1276019.01</v>
      </c>
    </row>
    <row r="620" spans="1:11" ht="12.75">
      <c r="A620" s="47" t="s">
        <v>398</v>
      </c>
      <c r="B620" s="47" t="s">
        <v>467</v>
      </c>
      <c r="C620" s="47" t="s">
        <v>299</v>
      </c>
      <c r="D620" s="47" t="s">
        <v>468</v>
      </c>
      <c r="E620" s="47" t="s">
        <v>157</v>
      </c>
      <c r="F620" s="80">
        <v>522.15</v>
      </c>
      <c r="G620" s="47" t="s">
        <v>155</v>
      </c>
      <c r="H620" s="214" t="s">
        <v>156</v>
      </c>
      <c r="I620" s="214"/>
      <c r="J620" s="56" t="s">
        <v>158</v>
      </c>
      <c r="K620" s="58">
        <v>1276188.01</v>
      </c>
    </row>
    <row r="621" spans="1:11" ht="12.75">
      <c r="A621" s="47" t="s">
        <v>398</v>
      </c>
      <c r="B621" s="47" t="s">
        <v>467</v>
      </c>
      <c r="C621" s="47" t="s">
        <v>361</v>
      </c>
      <c r="D621" s="47" t="s">
        <v>468</v>
      </c>
      <c r="E621" s="47" t="s">
        <v>157</v>
      </c>
      <c r="F621" s="80">
        <v>148.96</v>
      </c>
      <c r="G621" s="47" t="s">
        <v>155</v>
      </c>
      <c r="H621" s="214" t="s">
        <v>156</v>
      </c>
      <c r="I621" s="214"/>
      <c r="J621" s="56" t="s">
        <v>158</v>
      </c>
      <c r="K621" s="58">
        <v>1276317.01</v>
      </c>
    </row>
    <row r="622" spans="1:11" ht="12.75">
      <c r="A622" s="47" t="s">
        <v>398</v>
      </c>
      <c r="B622" s="47" t="s">
        <v>467</v>
      </c>
      <c r="C622" s="47" t="s">
        <v>292</v>
      </c>
      <c r="D622" s="47" t="s">
        <v>468</v>
      </c>
      <c r="E622" s="47" t="s">
        <v>157</v>
      </c>
      <c r="F622" s="77">
        <v>1173.97</v>
      </c>
      <c r="G622" s="47" t="s">
        <v>155</v>
      </c>
      <c r="H622" s="214" t="s">
        <v>156</v>
      </c>
      <c r="I622" s="214"/>
      <c r="J622" s="56" t="s">
        <v>158</v>
      </c>
      <c r="K622" s="58">
        <v>1276333.51</v>
      </c>
    </row>
    <row r="623" spans="1:11" ht="12.75">
      <c r="A623" s="47" t="s">
        <v>398</v>
      </c>
      <c r="B623" s="47" t="s">
        <v>467</v>
      </c>
      <c r="C623" s="47" t="s">
        <v>466</v>
      </c>
      <c r="D623" s="47" t="s">
        <v>468</v>
      </c>
      <c r="E623" s="47" t="s">
        <v>157</v>
      </c>
      <c r="F623" s="77">
        <v>3250.94</v>
      </c>
      <c r="G623" s="47" t="s">
        <v>155</v>
      </c>
      <c r="H623" s="214" t="s">
        <v>156</v>
      </c>
      <c r="I623" s="214"/>
      <c r="J623" s="56" t="s">
        <v>158</v>
      </c>
      <c r="K623" s="58">
        <v>1276380.01</v>
      </c>
    </row>
    <row r="624" spans="1:11" ht="12.75">
      <c r="A624" s="47" t="s">
        <v>398</v>
      </c>
      <c r="B624" s="47" t="s">
        <v>470</v>
      </c>
      <c r="C624" s="47" t="s">
        <v>469</v>
      </c>
      <c r="D624" s="47" t="s">
        <v>468</v>
      </c>
      <c r="E624" s="47" t="s">
        <v>157</v>
      </c>
      <c r="F624" s="77">
        <v>16266</v>
      </c>
      <c r="G624" s="47" t="s">
        <v>155</v>
      </c>
      <c r="H624" s="214" t="s">
        <v>156</v>
      </c>
      <c r="I624" s="214"/>
      <c r="J624" s="56" t="s">
        <v>158</v>
      </c>
      <c r="K624" s="58">
        <v>1276424.51</v>
      </c>
    </row>
    <row r="625" spans="1:11" ht="12.75">
      <c r="A625" s="47" t="s">
        <v>398</v>
      </c>
      <c r="B625" s="47" t="s">
        <v>399</v>
      </c>
      <c r="C625" s="47" t="s">
        <v>400</v>
      </c>
      <c r="D625" s="47" t="s">
        <v>401</v>
      </c>
      <c r="E625" s="47" t="s">
        <v>157</v>
      </c>
      <c r="F625" s="86">
        <v>17796.61</v>
      </c>
      <c r="G625" s="47" t="s">
        <v>155</v>
      </c>
      <c r="H625" s="214" t="s">
        <v>156</v>
      </c>
      <c r="I625" s="214"/>
      <c r="J625" s="56" t="s">
        <v>158</v>
      </c>
      <c r="K625" s="58">
        <v>1276811.51</v>
      </c>
    </row>
    <row r="626" spans="1:11" ht="12.75">
      <c r="A626" s="47" t="s">
        <v>398</v>
      </c>
      <c r="B626" s="47" t="s">
        <v>402</v>
      </c>
      <c r="C626" s="47" t="s">
        <v>403</v>
      </c>
      <c r="D626" s="47" t="s">
        <v>404</v>
      </c>
      <c r="E626" s="47" t="s">
        <v>157</v>
      </c>
      <c r="F626" s="87">
        <v>20.56</v>
      </c>
      <c r="G626" s="47" t="s">
        <v>155</v>
      </c>
      <c r="H626" s="214" t="s">
        <v>156</v>
      </c>
      <c r="I626" s="214"/>
      <c r="J626" s="56" t="s">
        <v>158</v>
      </c>
      <c r="K626" s="58">
        <v>1276976.51</v>
      </c>
    </row>
    <row r="627" spans="1:11" ht="12.75">
      <c r="A627" s="47" t="s">
        <v>398</v>
      </c>
      <c r="B627" s="47" t="s">
        <v>402</v>
      </c>
      <c r="C627" s="47" t="s">
        <v>405</v>
      </c>
      <c r="D627" s="47" t="s">
        <v>404</v>
      </c>
      <c r="E627" s="47" t="s">
        <v>157</v>
      </c>
      <c r="F627" s="87">
        <v>8.64</v>
      </c>
      <c r="G627" s="47" t="s">
        <v>155</v>
      </c>
      <c r="H627" s="214" t="s">
        <v>156</v>
      </c>
      <c r="I627" s="214"/>
      <c r="J627" s="56" t="s">
        <v>158</v>
      </c>
      <c r="K627" s="58">
        <v>1277155.01</v>
      </c>
    </row>
    <row r="628" spans="1:11" ht="12.75">
      <c r="A628" s="47" t="s">
        <v>398</v>
      </c>
      <c r="B628" s="47" t="s">
        <v>402</v>
      </c>
      <c r="C628" s="47" t="s">
        <v>406</v>
      </c>
      <c r="D628" s="47" t="s">
        <v>404</v>
      </c>
      <c r="E628" s="47" t="s">
        <v>157</v>
      </c>
      <c r="F628" s="87">
        <v>10.28</v>
      </c>
      <c r="G628" s="47" t="s">
        <v>155</v>
      </c>
      <c r="H628" s="214" t="s">
        <v>156</v>
      </c>
      <c r="I628" s="214"/>
      <c r="J628" s="56" t="s">
        <v>158</v>
      </c>
      <c r="K628" s="58">
        <v>1277195.51</v>
      </c>
    </row>
    <row r="629" spans="1:11" ht="12.75">
      <c r="A629" s="47" t="s">
        <v>398</v>
      </c>
      <c r="B629" s="47" t="s">
        <v>402</v>
      </c>
      <c r="C629" s="47" t="s">
        <v>378</v>
      </c>
      <c r="D629" s="47" t="s">
        <v>404</v>
      </c>
      <c r="E629" s="47" t="s">
        <v>157</v>
      </c>
      <c r="F629" s="87">
        <v>10.28</v>
      </c>
      <c r="G629" s="47" t="s">
        <v>193</v>
      </c>
      <c r="H629" s="214" t="s">
        <v>156</v>
      </c>
      <c r="I629" s="214"/>
      <c r="J629" s="56" t="s">
        <v>158</v>
      </c>
      <c r="K629" s="58">
        <v>1279395.51</v>
      </c>
    </row>
    <row r="630" spans="1:11" ht="12.75">
      <c r="A630" s="47" t="s">
        <v>398</v>
      </c>
      <c r="B630" s="47" t="s">
        <v>402</v>
      </c>
      <c r="C630" s="47" t="s">
        <v>407</v>
      </c>
      <c r="D630" s="47" t="s">
        <v>404</v>
      </c>
      <c r="E630" s="47" t="s">
        <v>157</v>
      </c>
      <c r="F630" s="87">
        <v>10.28</v>
      </c>
      <c r="G630" s="47" t="s">
        <v>890</v>
      </c>
      <c r="H630" s="214" t="s">
        <v>156</v>
      </c>
      <c r="I630" s="214"/>
      <c r="J630" s="56" t="s">
        <v>158</v>
      </c>
      <c r="K630" s="58">
        <v>1288508.36</v>
      </c>
    </row>
    <row r="631" spans="1:11" ht="12.75">
      <c r="A631" s="47" t="s">
        <v>398</v>
      </c>
      <c r="B631" s="47" t="s">
        <v>402</v>
      </c>
      <c r="C631" s="47" t="s">
        <v>408</v>
      </c>
      <c r="D631" s="47" t="s">
        <v>404</v>
      </c>
      <c r="E631" s="47" t="s">
        <v>157</v>
      </c>
      <c r="F631" s="87">
        <v>873.8</v>
      </c>
      <c r="G631" s="47" t="s">
        <v>193</v>
      </c>
      <c r="H631" s="214" t="s">
        <v>156</v>
      </c>
      <c r="I631" s="214"/>
      <c r="J631" s="56" t="s">
        <v>158</v>
      </c>
      <c r="K631" s="58">
        <v>1290708.36</v>
      </c>
    </row>
    <row r="632" spans="1:11" ht="12.75">
      <c r="A632" s="47" t="s">
        <v>398</v>
      </c>
      <c r="B632" s="47" t="s">
        <v>409</v>
      </c>
      <c r="C632" s="47" t="s">
        <v>410</v>
      </c>
      <c r="D632" s="47" t="s">
        <v>411</v>
      </c>
      <c r="E632" s="47" t="s">
        <v>157</v>
      </c>
      <c r="F632" s="86">
        <v>103538.5</v>
      </c>
      <c r="G632" s="47" t="s">
        <v>155</v>
      </c>
      <c r="H632" s="214" t="s">
        <v>156</v>
      </c>
      <c r="I632" s="214"/>
      <c r="J632" s="56" t="s">
        <v>158</v>
      </c>
      <c r="K632" s="58">
        <v>1290764.32</v>
      </c>
    </row>
    <row r="633" spans="1:11" ht="12.75">
      <c r="A633" s="47" t="s">
        <v>398</v>
      </c>
      <c r="B633" s="47" t="s">
        <v>412</v>
      </c>
      <c r="C633" s="47" t="s">
        <v>413</v>
      </c>
      <c r="D633" s="47" t="s">
        <v>414</v>
      </c>
      <c r="E633" s="47" t="s">
        <v>157</v>
      </c>
      <c r="F633" s="88">
        <v>267.67</v>
      </c>
      <c r="G633" s="47" t="s">
        <v>155</v>
      </c>
      <c r="H633" s="214" t="s">
        <v>156</v>
      </c>
      <c r="I633" s="214"/>
      <c r="J633" s="56" t="s">
        <v>158</v>
      </c>
      <c r="K633" s="58">
        <v>1290804.09</v>
      </c>
    </row>
    <row r="634" spans="1:11" ht="12.75">
      <c r="A634" s="47" t="s">
        <v>398</v>
      </c>
      <c r="B634" s="47" t="s">
        <v>415</v>
      </c>
      <c r="C634" s="47" t="s">
        <v>416</v>
      </c>
      <c r="D634" s="47" t="s">
        <v>417</v>
      </c>
      <c r="E634" s="47" t="s">
        <v>157</v>
      </c>
      <c r="F634" s="86">
        <v>23728.81</v>
      </c>
      <c r="G634" s="47" t="s">
        <v>155</v>
      </c>
      <c r="H634" s="214" t="s">
        <v>156</v>
      </c>
      <c r="I634" s="214"/>
      <c r="J634" s="56" t="s">
        <v>158</v>
      </c>
      <c r="K634" s="58">
        <v>1292064.3</v>
      </c>
    </row>
    <row r="635" spans="1:11" ht="12.75">
      <c r="A635" s="47" t="s">
        <v>398</v>
      </c>
      <c r="B635" s="47" t="s">
        <v>418</v>
      </c>
      <c r="C635" s="47" t="s">
        <v>413</v>
      </c>
      <c r="D635" s="47" t="s">
        <v>419</v>
      </c>
      <c r="E635" s="47" t="s">
        <v>157</v>
      </c>
      <c r="F635" s="86">
        <v>143081.37</v>
      </c>
      <c r="G635" s="47" t="s">
        <v>155</v>
      </c>
      <c r="H635" s="214" t="s">
        <v>156</v>
      </c>
      <c r="I635" s="214"/>
      <c r="J635" s="56" t="s">
        <v>158</v>
      </c>
      <c r="K635" s="58">
        <v>1292363.52</v>
      </c>
    </row>
    <row r="636" spans="1:11" ht="12.75">
      <c r="A636" s="47" t="s">
        <v>398</v>
      </c>
      <c r="B636" s="47" t="s">
        <v>420</v>
      </c>
      <c r="C636" s="47" t="s">
        <v>421</v>
      </c>
      <c r="D636" s="47" t="s">
        <v>422</v>
      </c>
      <c r="E636" s="47" t="s">
        <v>157</v>
      </c>
      <c r="F636" s="86">
        <v>1011.12</v>
      </c>
      <c r="G636" s="47" t="s">
        <v>155</v>
      </c>
      <c r="H636" s="214" t="s">
        <v>156</v>
      </c>
      <c r="I636" s="214"/>
      <c r="J636" s="56" t="s">
        <v>158</v>
      </c>
      <c r="K636" s="58">
        <v>1292615.21</v>
      </c>
    </row>
    <row r="637" spans="1:11" ht="12.75">
      <c r="A637" s="47" t="s">
        <v>398</v>
      </c>
      <c r="B637" s="47" t="s">
        <v>423</v>
      </c>
      <c r="C637" s="47" t="s">
        <v>424</v>
      </c>
      <c r="D637" s="47" t="s">
        <v>425</v>
      </c>
      <c r="E637" s="47" t="s">
        <v>157</v>
      </c>
      <c r="F637" s="86">
        <v>3207.11</v>
      </c>
      <c r="G637" s="47" t="s">
        <v>155</v>
      </c>
      <c r="H637" s="214" t="s">
        <v>156</v>
      </c>
      <c r="I637" s="214"/>
      <c r="J637" s="56" t="s">
        <v>158</v>
      </c>
      <c r="K637" s="58">
        <v>1293461.82</v>
      </c>
    </row>
    <row r="638" spans="1:11" ht="12.75">
      <c r="A638" s="47" t="s">
        <v>398</v>
      </c>
      <c r="B638" s="47" t="s">
        <v>426</v>
      </c>
      <c r="C638" s="47" t="s">
        <v>421</v>
      </c>
      <c r="D638" s="47" t="s">
        <v>427</v>
      </c>
      <c r="E638" s="47" t="s">
        <v>157</v>
      </c>
      <c r="F638" s="86">
        <v>10590.8</v>
      </c>
      <c r="G638" s="47" t="s">
        <v>155</v>
      </c>
      <c r="H638" s="214" t="s">
        <v>156</v>
      </c>
      <c r="I638" s="214"/>
      <c r="J638" s="56" t="s">
        <v>158</v>
      </c>
      <c r="K638" s="58">
        <v>1293563.51</v>
      </c>
    </row>
    <row r="639" spans="1:11" ht="12.75">
      <c r="A639" s="47" t="s">
        <v>398</v>
      </c>
      <c r="B639" s="47" t="s">
        <v>428</v>
      </c>
      <c r="C639" s="47" t="s">
        <v>413</v>
      </c>
      <c r="D639" s="47" t="s">
        <v>429</v>
      </c>
      <c r="E639" s="47" t="s">
        <v>157</v>
      </c>
      <c r="F639" s="88">
        <v>53.11</v>
      </c>
      <c r="G639" s="47" t="s">
        <v>155</v>
      </c>
      <c r="H639" s="214" t="s">
        <v>156</v>
      </c>
      <c r="I639" s="214"/>
      <c r="J639" s="56" t="s">
        <v>158</v>
      </c>
      <c r="K639" s="58">
        <v>1295249.95</v>
      </c>
    </row>
    <row r="640" spans="1:11" ht="12.75">
      <c r="A640" s="47" t="s">
        <v>398</v>
      </c>
      <c r="B640" s="47" t="s">
        <v>430</v>
      </c>
      <c r="C640" s="47" t="s">
        <v>431</v>
      </c>
      <c r="D640" s="47" t="s">
        <v>432</v>
      </c>
      <c r="E640" s="47" t="s">
        <v>157</v>
      </c>
      <c r="F640" s="86">
        <v>12054.85</v>
      </c>
      <c r="G640" s="47" t="s">
        <v>155</v>
      </c>
      <c r="H640" s="214" t="s">
        <v>156</v>
      </c>
      <c r="I640" s="214"/>
      <c r="J640" s="56" t="s">
        <v>158</v>
      </c>
      <c r="K640" s="58">
        <v>1295457.58</v>
      </c>
    </row>
    <row r="641" spans="1:11" ht="12.75">
      <c r="A641" s="47" t="s">
        <v>398</v>
      </c>
      <c r="B641" s="47" t="s">
        <v>433</v>
      </c>
      <c r="C641" s="47" t="s">
        <v>413</v>
      </c>
      <c r="D641" s="47" t="s">
        <v>434</v>
      </c>
      <c r="E641" s="47" t="s">
        <v>157</v>
      </c>
      <c r="F641" s="86">
        <v>1055.28</v>
      </c>
      <c r="G641" s="47" t="s">
        <v>235</v>
      </c>
      <c r="H641" s="214" t="s">
        <v>156</v>
      </c>
      <c r="I641" s="214"/>
      <c r="J641" s="56" t="s">
        <v>158</v>
      </c>
      <c r="K641" s="58">
        <v>1295673.68</v>
      </c>
    </row>
    <row r="642" spans="1:11" ht="12.75">
      <c r="A642" s="47" t="s">
        <v>398</v>
      </c>
      <c r="B642" s="47" t="s">
        <v>435</v>
      </c>
      <c r="C642" s="47" t="s">
        <v>421</v>
      </c>
      <c r="D642" s="47" t="s">
        <v>436</v>
      </c>
      <c r="E642" s="47" t="s">
        <v>157</v>
      </c>
      <c r="F642" s="86">
        <v>1581.7</v>
      </c>
      <c r="G642" s="47" t="s">
        <v>155</v>
      </c>
      <c r="H642" s="214" t="s">
        <v>156</v>
      </c>
      <c r="I642" s="214"/>
      <c r="J642" s="56" t="s">
        <v>158</v>
      </c>
      <c r="K642" s="58">
        <v>1296021.14</v>
      </c>
    </row>
    <row r="643" spans="1:11" ht="12.75">
      <c r="A643" s="47" t="s">
        <v>398</v>
      </c>
      <c r="B643" s="47" t="s">
        <v>437</v>
      </c>
      <c r="C643" s="47" t="s">
        <v>424</v>
      </c>
      <c r="D643" s="47" t="s">
        <v>438</v>
      </c>
      <c r="E643" s="47" t="s">
        <v>157</v>
      </c>
      <c r="F643" s="86">
        <v>2507.76</v>
      </c>
      <c r="G643" s="47" t="s">
        <v>155</v>
      </c>
      <c r="H643" s="214" t="s">
        <v>156</v>
      </c>
      <c r="I643" s="214"/>
      <c r="J643" s="56" t="s">
        <v>158</v>
      </c>
      <c r="K643" s="58">
        <v>1296641.48</v>
      </c>
    </row>
    <row r="644" spans="1:11" ht="12.75">
      <c r="A644" s="47" t="s">
        <v>398</v>
      </c>
      <c r="B644" s="47" t="s">
        <v>439</v>
      </c>
      <c r="C644" s="47" t="s">
        <v>400</v>
      </c>
      <c r="D644" s="47" t="s">
        <v>440</v>
      </c>
      <c r="E644" s="47" t="s">
        <v>157</v>
      </c>
      <c r="F644" s="86">
        <v>9828.24</v>
      </c>
      <c r="G644" s="47" t="s">
        <v>155</v>
      </c>
      <c r="H644" s="214" t="s">
        <v>156</v>
      </c>
      <c r="I644" s="214"/>
      <c r="J644" s="56" t="s">
        <v>158</v>
      </c>
      <c r="K644" s="58">
        <v>1299353.34</v>
      </c>
    </row>
    <row r="645" spans="1:11" ht="12.75">
      <c r="A645" s="47" t="s">
        <v>398</v>
      </c>
      <c r="B645" s="47" t="s">
        <v>441</v>
      </c>
      <c r="C645" s="47" t="s">
        <v>416</v>
      </c>
      <c r="D645" s="47" t="s">
        <v>442</v>
      </c>
      <c r="E645" s="47" t="s">
        <v>157</v>
      </c>
      <c r="F645" s="86">
        <v>4613.15</v>
      </c>
      <c r="G645" s="47" t="s">
        <v>193</v>
      </c>
      <c r="H645" s="214" t="s">
        <v>156</v>
      </c>
      <c r="I645" s="214"/>
      <c r="J645" s="56" t="s">
        <v>158</v>
      </c>
      <c r="K645" s="58">
        <v>1299916.9</v>
      </c>
    </row>
    <row r="646" spans="1:11" ht="12.75">
      <c r="A646" s="47" t="s">
        <v>398</v>
      </c>
      <c r="B646" s="47" t="s">
        <v>443</v>
      </c>
      <c r="C646" s="47" t="s">
        <v>421</v>
      </c>
      <c r="D646" s="47" t="s">
        <v>444</v>
      </c>
      <c r="E646" s="47" t="s">
        <v>157</v>
      </c>
      <c r="F646" s="86">
        <v>4528.53</v>
      </c>
      <c r="G646" s="47" t="s">
        <v>155</v>
      </c>
      <c r="H646" s="214" t="s">
        <v>156</v>
      </c>
      <c r="I646" s="214"/>
      <c r="J646" s="56" t="s">
        <v>158</v>
      </c>
      <c r="K646" s="58">
        <v>1310460.97</v>
      </c>
    </row>
    <row r="647" spans="1:11" ht="12.75">
      <c r="A647" s="47" t="s">
        <v>398</v>
      </c>
      <c r="B647" s="47" t="s">
        <v>445</v>
      </c>
      <c r="C647" s="47" t="s">
        <v>446</v>
      </c>
      <c r="D647" s="47" t="s">
        <v>447</v>
      </c>
      <c r="E647" s="47" t="s">
        <v>157</v>
      </c>
      <c r="F647" s="86">
        <v>265411.41</v>
      </c>
      <c r="G647" s="47" t="s">
        <v>155</v>
      </c>
      <c r="H647" s="214" t="s">
        <v>156</v>
      </c>
      <c r="I647" s="214"/>
      <c r="J647" s="56" t="s">
        <v>158</v>
      </c>
      <c r="K647" s="58">
        <v>1336252.5</v>
      </c>
    </row>
    <row r="648" spans="1:11" ht="12.75">
      <c r="A648" s="47" t="s">
        <v>398</v>
      </c>
      <c r="B648" s="47" t="s">
        <v>448</v>
      </c>
      <c r="C648" s="47" t="s">
        <v>449</v>
      </c>
      <c r="D648" s="47" t="s">
        <v>450</v>
      </c>
      <c r="E648" s="47" t="s">
        <v>157</v>
      </c>
      <c r="F648" s="86">
        <v>10875.71</v>
      </c>
      <c r="G648" s="47" t="s">
        <v>155</v>
      </c>
      <c r="H648" s="214" t="s">
        <v>156</v>
      </c>
      <c r="I648" s="214"/>
      <c r="J648" s="56" t="s">
        <v>158</v>
      </c>
      <c r="K648" s="58">
        <v>1358165.21</v>
      </c>
    </row>
    <row r="649" spans="1:11" ht="12.75">
      <c r="A649" s="47" t="s">
        <v>398</v>
      </c>
      <c r="B649" s="47" t="s">
        <v>451</v>
      </c>
      <c r="C649" s="47" t="s">
        <v>449</v>
      </c>
      <c r="D649" s="47" t="s">
        <v>452</v>
      </c>
      <c r="E649" s="47" t="s">
        <v>157</v>
      </c>
      <c r="F649" s="86">
        <v>297150.92</v>
      </c>
      <c r="G649" s="47" t="s">
        <v>155</v>
      </c>
      <c r="H649" s="214" t="s">
        <v>156</v>
      </c>
      <c r="I649" s="214"/>
      <c r="J649" s="56" t="s">
        <v>158</v>
      </c>
      <c r="K649" s="58">
        <v>1360124.96</v>
      </c>
    </row>
    <row r="650" spans="1:11" ht="12.75">
      <c r="A650" s="47" t="s">
        <v>398</v>
      </c>
      <c r="B650" s="47" t="s">
        <v>453</v>
      </c>
      <c r="C650" s="47" t="s">
        <v>446</v>
      </c>
      <c r="D650" s="47" t="s">
        <v>454</v>
      </c>
      <c r="E650" s="47" t="s">
        <v>157</v>
      </c>
      <c r="F650" s="86">
        <v>106177</v>
      </c>
      <c r="G650" s="47" t="s">
        <v>155</v>
      </c>
      <c r="H650" s="214" t="s">
        <v>156</v>
      </c>
      <c r="I650" s="214"/>
      <c r="J650" s="56" t="s">
        <v>158</v>
      </c>
      <c r="K650" s="58">
        <v>1362574.11</v>
      </c>
    </row>
    <row r="651" spans="1:11" ht="12.75">
      <c r="A651" s="47" t="s">
        <v>398</v>
      </c>
      <c r="B651" s="47" t="s">
        <v>455</v>
      </c>
      <c r="C651" s="47" t="s">
        <v>410</v>
      </c>
      <c r="D651" s="47" t="s">
        <v>456</v>
      </c>
      <c r="E651" s="47" t="s">
        <v>157</v>
      </c>
      <c r="F651" s="86">
        <v>34503.92</v>
      </c>
      <c r="G651" s="47" t="s">
        <v>155</v>
      </c>
      <c r="H651" s="214" t="s">
        <v>156</v>
      </c>
      <c r="I651" s="214"/>
      <c r="J651" s="56" t="s">
        <v>158</v>
      </c>
      <c r="K651" s="58">
        <v>1394384.28</v>
      </c>
    </row>
    <row r="652" spans="1:11" ht="12.75">
      <c r="A652" s="47" t="s">
        <v>398</v>
      </c>
      <c r="B652" s="47" t="s">
        <v>457</v>
      </c>
      <c r="C652" s="47" t="s">
        <v>410</v>
      </c>
      <c r="D652" s="47" t="s">
        <v>458</v>
      </c>
      <c r="E652" s="47" t="s">
        <v>157</v>
      </c>
      <c r="F652" s="86">
        <v>202925.5</v>
      </c>
      <c r="G652" s="47" t="s">
        <v>155</v>
      </c>
      <c r="H652" s="214" t="s">
        <v>156</v>
      </c>
      <c r="I652" s="214"/>
      <c r="J652" s="56" t="s">
        <v>158</v>
      </c>
      <c r="K652" s="58">
        <v>1398052.11</v>
      </c>
    </row>
    <row r="653" spans="1:11" ht="12.75">
      <c r="A653" s="47" t="s">
        <v>398</v>
      </c>
      <c r="B653" s="47" t="s">
        <v>459</v>
      </c>
      <c r="C653" s="47" t="s">
        <v>405</v>
      </c>
      <c r="D653" s="47" t="s">
        <v>460</v>
      </c>
      <c r="E653" s="47" t="s">
        <v>157</v>
      </c>
      <c r="F653" s="89">
        <v>10.74</v>
      </c>
      <c r="G653" s="47" t="s">
        <v>155</v>
      </c>
      <c r="H653" s="214" t="s">
        <v>156</v>
      </c>
      <c r="I653" s="214"/>
      <c r="J653" s="56" t="s">
        <v>158</v>
      </c>
      <c r="K653" s="58">
        <v>1398275.84</v>
      </c>
    </row>
    <row r="654" spans="1:11" ht="12.75">
      <c r="A654" s="47" t="s">
        <v>398</v>
      </c>
      <c r="B654" s="47" t="s">
        <v>459</v>
      </c>
      <c r="C654" s="47" t="s">
        <v>461</v>
      </c>
      <c r="D654" s="47" t="s">
        <v>460</v>
      </c>
      <c r="E654" s="47" t="s">
        <v>157</v>
      </c>
      <c r="F654" s="90">
        <v>1125.08</v>
      </c>
      <c r="G654" s="47" t="s">
        <v>155</v>
      </c>
      <c r="H654" s="214" t="s">
        <v>156</v>
      </c>
      <c r="I654" s="214"/>
      <c r="J654" s="56" t="s">
        <v>158</v>
      </c>
      <c r="K654" s="58">
        <v>1398499.57</v>
      </c>
    </row>
    <row r="655" spans="1:11" ht="12.75">
      <c r="A655" s="47" t="s">
        <v>398</v>
      </c>
      <c r="B655" s="47" t="s">
        <v>459</v>
      </c>
      <c r="C655" s="47" t="s">
        <v>406</v>
      </c>
      <c r="D655" s="47" t="s">
        <v>460</v>
      </c>
      <c r="E655" s="47" t="s">
        <v>157</v>
      </c>
      <c r="F655" s="89">
        <v>12.79</v>
      </c>
      <c r="G655" s="47" t="s">
        <v>155</v>
      </c>
      <c r="H655" s="214" t="s">
        <v>156</v>
      </c>
      <c r="I655" s="214"/>
      <c r="J655" s="56" t="s">
        <v>158</v>
      </c>
      <c r="K655" s="58">
        <v>1398656.18</v>
      </c>
    </row>
    <row r="656" spans="1:11" ht="12.75">
      <c r="A656" s="47" t="s">
        <v>398</v>
      </c>
      <c r="B656" s="47" t="s">
        <v>459</v>
      </c>
      <c r="C656" s="47" t="s">
        <v>378</v>
      </c>
      <c r="D656" s="47" t="s">
        <v>460</v>
      </c>
      <c r="E656" s="47" t="s">
        <v>157</v>
      </c>
      <c r="F656" s="89">
        <v>12.79</v>
      </c>
      <c r="G656" s="47" t="s">
        <v>155</v>
      </c>
      <c r="H656" s="214" t="s">
        <v>156</v>
      </c>
      <c r="I656" s="214"/>
      <c r="J656" s="56" t="s">
        <v>158</v>
      </c>
      <c r="K656" s="58">
        <v>1399023.13</v>
      </c>
    </row>
    <row r="657" spans="1:11" ht="12.75">
      <c r="A657" s="47" t="s">
        <v>398</v>
      </c>
      <c r="B657" s="47" t="s">
        <v>459</v>
      </c>
      <c r="C657" s="47" t="s">
        <v>407</v>
      </c>
      <c r="D657" s="47" t="s">
        <v>460</v>
      </c>
      <c r="E657" s="47" t="s">
        <v>157</v>
      </c>
      <c r="F657" s="89">
        <v>12.77</v>
      </c>
      <c r="G657" s="47" t="s">
        <v>155</v>
      </c>
      <c r="H657" s="214" t="s">
        <v>156</v>
      </c>
      <c r="I657" s="214"/>
      <c r="J657" s="56" t="s">
        <v>158</v>
      </c>
      <c r="K657" s="58">
        <v>1400552.37</v>
      </c>
    </row>
    <row r="658" spans="1:11" ht="12.75">
      <c r="A658" s="47" t="s">
        <v>398</v>
      </c>
      <c r="B658" s="47" t="s">
        <v>462</v>
      </c>
      <c r="C658" s="47" t="s">
        <v>413</v>
      </c>
      <c r="D658" s="47" t="s">
        <v>463</v>
      </c>
      <c r="E658" s="47" t="s">
        <v>157</v>
      </c>
      <c r="F658" s="88">
        <v>724</v>
      </c>
      <c r="G658" s="47" t="s">
        <v>155</v>
      </c>
      <c r="H658" s="214" t="s">
        <v>156</v>
      </c>
      <c r="I658" s="214"/>
      <c r="J658" s="56" t="s">
        <v>158</v>
      </c>
      <c r="K658" s="58">
        <v>1402980.34</v>
      </c>
    </row>
    <row r="659" spans="1:11" ht="12.75">
      <c r="A659" s="47" t="s">
        <v>398</v>
      </c>
      <c r="B659" s="47" t="s">
        <v>464</v>
      </c>
      <c r="C659" s="47" t="s">
        <v>410</v>
      </c>
      <c r="D659" s="47" t="s">
        <v>465</v>
      </c>
      <c r="E659" s="47" t="s">
        <v>157</v>
      </c>
      <c r="F659" s="86">
        <v>8318.71</v>
      </c>
      <c r="G659" s="47" t="s">
        <v>155</v>
      </c>
      <c r="H659" s="214" t="s">
        <v>156</v>
      </c>
      <c r="I659" s="214"/>
      <c r="J659" s="56" t="s">
        <v>158</v>
      </c>
      <c r="K659" s="58">
        <v>1403287.97</v>
      </c>
    </row>
    <row r="660" spans="1:11" ht="12.75">
      <c r="A660" s="47" t="s">
        <v>635</v>
      </c>
      <c r="B660" s="47" t="s">
        <v>643</v>
      </c>
      <c r="C660" s="47" t="s">
        <v>299</v>
      </c>
      <c r="D660" s="47" t="s">
        <v>583</v>
      </c>
      <c r="E660" s="47" t="s">
        <v>157</v>
      </c>
      <c r="F660" s="80">
        <v>423.73</v>
      </c>
      <c r="G660" s="47" t="s">
        <v>155</v>
      </c>
      <c r="H660" s="214" t="s">
        <v>156</v>
      </c>
      <c r="I660" s="214"/>
      <c r="J660" s="56" t="s">
        <v>158</v>
      </c>
      <c r="K660" s="58">
        <v>1408196.44</v>
      </c>
    </row>
    <row r="661" spans="1:11" ht="12.75">
      <c r="A661" s="47" t="s">
        <v>635</v>
      </c>
      <c r="B661" s="47" t="s">
        <v>636</v>
      </c>
      <c r="C661" s="47" t="s">
        <v>316</v>
      </c>
      <c r="D661" s="47" t="s">
        <v>637</v>
      </c>
      <c r="E661" s="47" t="s">
        <v>157</v>
      </c>
      <c r="F661" s="81">
        <v>6468.22</v>
      </c>
      <c r="G661" s="47" t="s">
        <v>155</v>
      </c>
      <c r="H661" s="214" t="s">
        <v>156</v>
      </c>
      <c r="I661" s="214"/>
      <c r="J661" s="56" t="s">
        <v>158</v>
      </c>
      <c r="K661" s="58">
        <v>1408615.08</v>
      </c>
    </row>
    <row r="662" spans="1:11" ht="12.75">
      <c r="A662" s="47" t="s">
        <v>635</v>
      </c>
      <c r="B662" s="47" t="s">
        <v>636</v>
      </c>
      <c r="C662" s="47" t="s">
        <v>316</v>
      </c>
      <c r="D662" s="47" t="s">
        <v>638</v>
      </c>
      <c r="E662" s="47" t="s">
        <v>157</v>
      </c>
      <c r="F662" s="81">
        <v>10296.61</v>
      </c>
      <c r="G662" s="47" t="s">
        <v>155</v>
      </c>
      <c r="H662" s="214" t="s">
        <v>156</v>
      </c>
      <c r="I662" s="214"/>
      <c r="J662" s="56" t="s">
        <v>158</v>
      </c>
      <c r="K662" s="58">
        <v>1414164.23</v>
      </c>
    </row>
    <row r="663" spans="1:11" ht="12.75">
      <c r="A663" s="47" t="s">
        <v>635</v>
      </c>
      <c r="B663" s="47" t="s">
        <v>639</v>
      </c>
      <c r="C663" s="47" t="s">
        <v>316</v>
      </c>
      <c r="D663" s="47" t="s">
        <v>640</v>
      </c>
      <c r="E663" s="47" t="s">
        <v>157</v>
      </c>
      <c r="F663" s="81">
        <v>1350</v>
      </c>
      <c r="G663" s="47" t="s">
        <v>155</v>
      </c>
      <c r="H663" s="214" t="s">
        <v>156</v>
      </c>
      <c r="I663" s="214"/>
      <c r="J663" s="56" t="s">
        <v>158</v>
      </c>
      <c r="K663" s="58">
        <v>1420296.43</v>
      </c>
    </row>
    <row r="664" spans="1:11" ht="12.75">
      <c r="A664" s="47" t="s">
        <v>635</v>
      </c>
      <c r="B664" s="47" t="s">
        <v>641</v>
      </c>
      <c r="C664" s="47" t="s">
        <v>336</v>
      </c>
      <c r="D664" s="47" t="s">
        <v>600</v>
      </c>
      <c r="E664" s="47" t="s">
        <v>157</v>
      </c>
      <c r="F664" s="82">
        <v>100</v>
      </c>
      <c r="G664" s="47" t="s">
        <v>155</v>
      </c>
      <c r="H664" s="214" t="s">
        <v>156</v>
      </c>
      <c r="I664" s="214"/>
      <c r="J664" s="56" t="s">
        <v>158</v>
      </c>
      <c r="K664" s="58">
        <v>1420347.28</v>
      </c>
    </row>
    <row r="665" spans="1:11" ht="12.75">
      <c r="A665" s="47" t="s">
        <v>635</v>
      </c>
      <c r="B665" s="47" t="s">
        <v>641</v>
      </c>
      <c r="C665" s="47" t="s">
        <v>336</v>
      </c>
      <c r="D665" s="47" t="s">
        <v>642</v>
      </c>
      <c r="E665" s="47" t="s">
        <v>157</v>
      </c>
      <c r="F665" s="81">
        <v>9630.73</v>
      </c>
      <c r="G665" s="47" t="s">
        <v>155</v>
      </c>
      <c r="H665" s="214" t="s">
        <v>156</v>
      </c>
      <c r="I665" s="214"/>
      <c r="J665" s="56" t="s">
        <v>158</v>
      </c>
      <c r="K665" s="58">
        <v>1420726.09</v>
      </c>
    </row>
    <row r="666" spans="1:11" ht="12.75">
      <c r="A666" s="47" t="s">
        <v>635</v>
      </c>
      <c r="B666" s="47" t="s">
        <v>641</v>
      </c>
      <c r="C666" s="47" t="s">
        <v>335</v>
      </c>
      <c r="D666" s="47" t="s">
        <v>604</v>
      </c>
      <c r="E666" s="47" t="s">
        <v>157</v>
      </c>
      <c r="F666" s="82">
        <v>250</v>
      </c>
      <c r="G666" s="47" t="s">
        <v>155</v>
      </c>
      <c r="H666" s="214" t="s">
        <v>156</v>
      </c>
      <c r="I666" s="214"/>
      <c r="J666" s="56" t="s">
        <v>158</v>
      </c>
      <c r="K666" s="58">
        <v>1421004.73</v>
      </c>
    </row>
    <row r="667" spans="1:11" ht="12.75">
      <c r="A667" s="47" t="s">
        <v>934</v>
      </c>
      <c r="B667" s="47" t="s">
        <v>950</v>
      </c>
      <c r="C667" s="47" t="s">
        <v>469</v>
      </c>
      <c r="D667" s="47" t="s">
        <v>468</v>
      </c>
      <c r="E667" s="47" t="s">
        <v>157</v>
      </c>
      <c r="F667" s="77">
        <v>5326</v>
      </c>
      <c r="G667" s="47" t="s">
        <v>155</v>
      </c>
      <c r="H667" s="214" t="s">
        <v>156</v>
      </c>
      <c r="I667" s="214"/>
      <c r="J667" s="56" t="s">
        <v>158</v>
      </c>
      <c r="K667" s="58">
        <v>1421314.22</v>
      </c>
    </row>
    <row r="668" spans="1:11" ht="12.75">
      <c r="A668" s="47" t="s">
        <v>934</v>
      </c>
      <c r="B668" s="47" t="s">
        <v>951</v>
      </c>
      <c r="C668" s="47" t="s">
        <v>299</v>
      </c>
      <c r="D668" s="47" t="s">
        <v>468</v>
      </c>
      <c r="E668" s="47" t="s">
        <v>157</v>
      </c>
      <c r="F668" s="77">
        <v>1055.9</v>
      </c>
      <c r="G668" s="47" t="s">
        <v>155</v>
      </c>
      <c r="H668" s="214" t="s">
        <v>156</v>
      </c>
      <c r="I668" s="214"/>
      <c r="J668" s="56" t="s">
        <v>158</v>
      </c>
      <c r="K668" s="58">
        <v>1421346.93</v>
      </c>
    </row>
    <row r="669" spans="1:11" ht="12.75">
      <c r="A669" s="47" t="s">
        <v>934</v>
      </c>
      <c r="B669" s="47" t="s">
        <v>951</v>
      </c>
      <c r="C669" s="47" t="s">
        <v>292</v>
      </c>
      <c r="D669" s="47" t="s">
        <v>468</v>
      </c>
      <c r="E669" s="47" t="s">
        <v>157</v>
      </c>
      <c r="F669" s="77">
        <v>4659.23</v>
      </c>
      <c r="G669" s="47" t="s">
        <v>155</v>
      </c>
      <c r="H669" s="214" t="s">
        <v>156</v>
      </c>
      <c r="I669" s="214"/>
      <c r="J669" s="56" t="s">
        <v>158</v>
      </c>
      <c r="K669" s="58">
        <v>1421456.08</v>
      </c>
    </row>
    <row r="670" spans="1:11" ht="12.75">
      <c r="A670" s="47" t="s">
        <v>934</v>
      </c>
      <c r="B670" s="47" t="s">
        <v>951</v>
      </c>
      <c r="C670" s="47" t="s">
        <v>466</v>
      </c>
      <c r="D670" s="47" t="s">
        <v>468</v>
      </c>
      <c r="E670" s="47" t="s">
        <v>157</v>
      </c>
      <c r="F670" s="80">
        <v>163.5</v>
      </c>
      <c r="G670" s="47" t="s">
        <v>155</v>
      </c>
      <c r="H670" s="214" t="s">
        <v>156</v>
      </c>
      <c r="I670" s="214"/>
      <c r="J670" s="56" t="s">
        <v>158</v>
      </c>
      <c r="K670" s="58">
        <v>1422115.4</v>
      </c>
    </row>
    <row r="671" spans="1:11" ht="12.75">
      <c r="A671" s="47" t="s">
        <v>934</v>
      </c>
      <c r="B671" s="47" t="s">
        <v>935</v>
      </c>
      <c r="C671" s="47" t="s">
        <v>403</v>
      </c>
      <c r="D671" s="47" t="s">
        <v>404</v>
      </c>
      <c r="E671" s="47" t="s">
        <v>157</v>
      </c>
      <c r="F671" s="87">
        <v>20.56</v>
      </c>
      <c r="G671" s="47" t="s">
        <v>155</v>
      </c>
      <c r="H671" s="214" t="s">
        <v>156</v>
      </c>
      <c r="I671" s="214"/>
      <c r="J671" s="56" t="s">
        <v>158</v>
      </c>
      <c r="K671" s="58">
        <v>1422510.32</v>
      </c>
    </row>
    <row r="672" spans="1:11" ht="12.75">
      <c r="A672" s="47" t="s">
        <v>934</v>
      </c>
      <c r="B672" s="47" t="s">
        <v>935</v>
      </c>
      <c r="C672" s="47" t="s">
        <v>405</v>
      </c>
      <c r="D672" s="47" t="s">
        <v>404</v>
      </c>
      <c r="E672" s="47" t="s">
        <v>157</v>
      </c>
      <c r="F672" s="87">
        <v>8.64</v>
      </c>
      <c r="G672" s="47" t="s">
        <v>193</v>
      </c>
      <c r="H672" s="214" t="s">
        <v>156</v>
      </c>
      <c r="I672" s="214"/>
      <c r="J672" s="56" t="s">
        <v>158</v>
      </c>
      <c r="K672" s="58">
        <v>1422530.88</v>
      </c>
    </row>
    <row r="673" spans="1:11" ht="12.75">
      <c r="A673" s="47" t="s">
        <v>934</v>
      </c>
      <c r="B673" s="47" t="s">
        <v>935</v>
      </c>
      <c r="C673" s="47" t="s">
        <v>406</v>
      </c>
      <c r="D673" s="47" t="s">
        <v>404</v>
      </c>
      <c r="E673" s="47" t="s">
        <v>157</v>
      </c>
      <c r="F673" s="87">
        <v>10.28</v>
      </c>
      <c r="G673" s="47" t="s">
        <v>193</v>
      </c>
      <c r="H673" s="214" t="s">
        <v>156</v>
      </c>
      <c r="I673" s="214"/>
      <c r="J673" s="56" t="s">
        <v>158</v>
      </c>
      <c r="K673" s="58">
        <v>1422539.52</v>
      </c>
    </row>
    <row r="674" spans="1:11" ht="12.75">
      <c r="A674" s="47" t="s">
        <v>934</v>
      </c>
      <c r="B674" s="47" t="s">
        <v>935</v>
      </c>
      <c r="C674" s="47" t="s">
        <v>378</v>
      </c>
      <c r="D674" s="47" t="s">
        <v>404</v>
      </c>
      <c r="E674" s="47" t="s">
        <v>157</v>
      </c>
      <c r="F674" s="87">
        <v>10.28</v>
      </c>
      <c r="G674" s="47" t="s">
        <v>193</v>
      </c>
      <c r="H674" s="214" t="s">
        <v>156</v>
      </c>
      <c r="I674" s="214"/>
      <c r="J674" s="56" t="s">
        <v>158</v>
      </c>
      <c r="K674" s="58">
        <v>1422549.8</v>
      </c>
    </row>
    <row r="675" spans="1:11" ht="12.75">
      <c r="A675" s="47" t="s">
        <v>934</v>
      </c>
      <c r="B675" s="47" t="s">
        <v>935</v>
      </c>
      <c r="C675" s="47" t="s">
        <v>407</v>
      </c>
      <c r="D675" s="47" t="s">
        <v>404</v>
      </c>
      <c r="E675" s="47" t="s">
        <v>157</v>
      </c>
      <c r="F675" s="87">
        <v>10.28</v>
      </c>
      <c r="G675" s="47" t="s">
        <v>193</v>
      </c>
      <c r="H675" s="214" t="s">
        <v>156</v>
      </c>
      <c r="I675" s="214"/>
      <c r="J675" s="56" t="s">
        <v>158</v>
      </c>
      <c r="K675" s="58">
        <v>1422560.08</v>
      </c>
    </row>
    <row r="676" spans="1:11" ht="12.75">
      <c r="A676" s="47" t="s">
        <v>934</v>
      </c>
      <c r="B676" s="47" t="s">
        <v>935</v>
      </c>
      <c r="C676" s="47" t="s">
        <v>408</v>
      </c>
      <c r="D676" s="47" t="s">
        <v>404</v>
      </c>
      <c r="E676" s="47" t="s">
        <v>157</v>
      </c>
      <c r="F676" s="87">
        <v>873.8</v>
      </c>
      <c r="G676" s="47" t="s">
        <v>193</v>
      </c>
      <c r="H676" s="214" t="s">
        <v>156</v>
      </c>
      <c r="I676" s="214"/>
      <c r="J676" s="56" t="s">
        <v>158</v>
      </c>
      <c r="K676" s="58">
        <v>1422570.36</v>
      </c>
    </row>
    <row r="677" spans="1:11" ht="12.75">
      <c r="A677" s="47" t="s">
        <v>934</v>
      </c>
      <c r="B677" s="47" t="s">
        <v>936</v>
      </c>
      <c r="C677" s="47" t="s">
        <v>678</v>
      </c>
      <c r="D677" s="47" t="s">
        <v>679</v>
      </c>
      <c r="E677" s="47" t="s">
        <v>157</v>
      </c>
      <c r="F677" s="84">
        <v>350000</v>
      </c>
      <c r="G677" s="47" t="s">
        <v>193</v>
      </c>
      <c r="H677" s="214" t="s">
        <v>156</v>
      </c>
      <c r="I677" s="214"/>
      <c r="J677" s="56" t="s">
        <v>158</v>
      </c>
      <c r="K677" s="58">
        <v>1423444.16</v>
      </c>
    </row>
    <row r="678" spans="1:11" ht="12.75">
      <c r="A678" s="47" t="s">
        <v>934</v>
      </c>
      <c r="B678" s="47" t="s">
        <v>937</v>
      </c>
      <c r="C678" s="47" t="s">
        <v>410</v>
      </c>
      <c r="D678" s="47" t="s">
        <v>456</v>
      </c>
      <c r="E678" s="47" t="s">
        <v>157</v>
      </c>
      <c r="F678" s="86">
        <v>34503.92</v>
      </c>
      <c r="G678" s="47" t="s">
        <v>193</v>
      </c>
      <c r="H678" s="214" t="s">
        <v>156</v>
      </c>
      <c r="I678" s="214"/>
      <c r="J678" s="56" t="s">
        <v>158</v>
      </c>
      <c r="K678" s="58">
        <v>1872712.47</v>
      </c>
    </row>
    <row r="679" spans="1:11" ht="12.75">
      <c r="A679" s="47" t="s">
        <v>934</v>
      </c>
      <c r="B679" s="47" t="s">
        <v>938</v>
      </c>
      <c r="C679" s="47" t="s">
        <v>410</v>
      </c>
      <c r="D679" s="47" t="s">
        <v>411</v>
      </c>
      <c r="E679" s="47" t="s">
        <v>157</v>
      </c>
      <c r="F679" s="86">
        <v>103538.5</v>
      </c>
      <c r="G679" s="47" t="s">
        <v>193</v>
      </c>
      <c r="H679" s="214" t="s">
        <v>156</v>
      </c>
      <c r="I679" s="214"/>
      <c r="J679" s="56" t="s">
        <v>158</v>
      </c>
      <c r="K679" s="58">
        <v>1907216.39</v>
      </c>
    </row>
    <row r="680" spans="1:11" ht="12.75">
      <c r="A680" s="47" t="s">
        <v>934</v>
      </c>
      <c r="B680" s="47" t="s">
        <v>939</v>
      </c>
      <c r="C680" s="47" t="s">
        <v>446</v>
      </c>
      <c r="D680" s="47" t="s">
        <v>414</v>
      </c>
      <c r="E680" s="47" t="s">
        <v>157</v>
      </c>
      <c r="F680" s="88">
        <v>267.67</v>
      </c>
      <c r="G680" s="47" t="s">
        <v>193</v>
      </c>
      <c r="H680" s="214" t="s">
        <v>156</v>
      </c>
      <c r="I680" s="214"/>
      <c r="J680" s="56" t="s">
        <v>158</v>
      </c>
      <c r="K680" s="58">
        <v>2010754.89</v>
      </c>
    </row>
    <row r="681" spans="1:11" ht="12.75">
      <c r="A681" s="47" t="s">
        <v>934</v>
      </c>
      <c r="B681" s="47" t="s">
        <v>940</v>
      </c>
      <c r="C681" s="47" t="s">
        <v>421</v>
      </c>
      <c r="D681" s="47" t="s">
        <v>422</v>
      </c>
      <c r="E681" s="47" t="s">
        <v>157</v>
      </c>
      <c r="F681" s="86">
        <v>1011.12</v>
      </c>
      <c r="G681" s="47" t="s">
        <v>193</v>
      </c>
      <c r="H681" s="214" t="s">
        <v>156</v>
      </c>
      <c r="I681" s="214"/>
      <c r="J681" s="56" t="s">
        <v>158</v>
      </c>
      <c r="K681" s="58">
        <v>2011022.56</v>
      </c>
    </row>
    <row r="682" spans="1:11" ht="12.75">
      <c r="A682" s="47" t="s">
        <v>934</v>
      </c>
      <c r="B682" s="47" t="s">
        <v>941</v>
      </c>
      <c r="C682" s="47" t="s">
        <v>413</v>
      </c>
      <c r="D682" s="47" t="s">
        <v>419</v>
      </c>
      <c r="E682" s="47" t="s">
        <v>157</v>
      </c>
      <c r="F682" s="86">
        <v>143081.37</v>
      </c>
      <c r="G682" s="47" t="s">
        <v>193</v>
      </c>
      <c r="H682" s="214" t="s">
        <v>156</v>
      </c>
      <c r="I682" s="214"/>
      <c r="J682" s="56" t="s">
        <v>158</v>
      </c>
      <c r="K682" s="58">
        <v>2012033.68</v>
      </c>
    </row>
    <row r="683" spans="1:11" ht="12.75">
      <c r="A683" s="47" t="s">
        <v>934</v>
      </c>
      <c r="B683" s="47" t="s">
        <v>942</v>
      </c>
      <c r="C683" s="47" t="s">
        <v>424</v>
      </c>
      <c r="D683" s="47" t="s">
        <v>425</v>
      </c>
      <c r="E683" s="47" t="s">
        <v>157</v>
      </c>
      <c r="F683" s="86">
        <v>3207.11</v>
      </c>
      <c r="G683" s="47" t="s">
        <v>193</v>
      </c>
      <c r="H683" s="214" t="s">
        <v>156</v>
      </c>
      <c r="I683" s="214"/>
      <c r="J683" s="56" t="s">
        <v>158</v>
      </c>
      <c r="K683" s="58">
        <v>2155115.05</v>
      </c>
    </row>
    <row r="684" spans="1:11" ht="12.75">
      <c r="A684" s="47" t="s">
        <v>934</v>
      </c>
      <c r="B684" s="47" t="s">
        <v>943</v>
      </c>
      <c r="C684" s="47" t="s">
        <v>431</v>
      </c>
      <c r="D684" s="47" t="s">
        <v>427</v>
      </c>
      <c r="E684" s="47" t="s">
        <v>157</v>
      </c>
      <c r="F684" s="86">
        <v>3025.94</v>
      </c>
      <c r="G684" s="47" t="s">
        <v>193</v>
      </c>
      <c r="H684" s="214" t="s">
        <v>156</v>
      </c>
      <c r="I684" s="214"/>
      <c r="J684" s="56" t="s">
        <v>158</v>
      </c>
      <c r="K684" s="58">
        <v>2158322.16</v>
      </c>
    </row>
    <row r="685" spans="1:11" ht="12.75">
      <c r="A685" s="47" t="s">
        <v>934</v>
      </c>
      <c r="B685" s="47" t="s">
        <v>943</v>
      </c>
      <c r="C685" s="47" t="s">
        <v>421</v>
      </c>
      <c r="D685" s="47" t="s">
        <v>427</v>
      </c>
      <c r="E685" s="47" t="s">
        <v>157</v>
      </c>
      <c r="F685" s="86">
        <v>7564.86</v>
      </c>
      <c r="G685" s="47" t="s">
        <v>193</v>
      </c>
      <c r="H685" s="214" t="s">
        <v>156</v>
      </c>
      <c r="I685" s="214"/>
      <c r="J685" s="56" t="s">
        <v>158</v>
      </c>
      <c r="K685" s="58">
        <v>2161348.1</v>
      </c>
    </row>
    <row r="686" spans="1:11" ht="12.75">
      <c r="A686" s="47" t="s">
        <v>934</v>
      </c>
      <c r="B686" s="47" t="s">
        <v>944</v>
      </c>
      <c r="C686" s="47" t="s">
        <v>431</v>
      </c>
      <c r="D686" s="47" t="s">
        <v>432</v>
      </c>
      <c r="E686" s="47" t="s">
        <v>157</v>
      </c>
      <c r="F686" s="86">
        <v>12054.85</v>
      </c>
      <c r="G686" s="47" t="s">
        <v>193</v>
      </c>
      <c r="H686" s="214" t="s">
        <v>156</v>
      </c>
      <c r="I686" s="214"/>
      <c r="J686" s="56" t="s">
        <v>158</v>
      </c>
      <c r="K686" s="58">
        <v>2168912.96</v>
      </c>
    </row>
    <row r="687" spans="1:11" ht="12.75">
      <c r="A687" s="47" t="s">
        <v>934</v>
      </c>
      <c r="B687" s="47" t="s">
        <v>945</v>
      </c>
      <c r="C687" s="47" t="s">
        <v>413</v>
      </c>
      <c r="D687" s="47" t="s">
        <v>434</v>
      </c>
      <c r="E687" s="47" t="s">
        <v>157</v>
      </c>
      <c r="F687" s="86">
        <v>1055.28</v>
      </c>
      <c r="G687" s="47" t="s">
        <v>193</v>
      </c>
      <c r="H687" s="214" t="s">
        <v>156</v>
      </c>
      <c r="I687" s="214"/>
      <c r="J687" s="56" t="s">
        <v>158</v>
      </c>
      <c r="K687" s="58">
        <v>2180967.81</v>
      </c>
    </row>
    <row r="688" spans="1:11" ht="12.75">
      <c r="A688" s="47" t="s">
        <v>934</v>
      </c>
      <c r="B688" s="47" t="s">
        <v>946</v>
      </c>
      <c r="C688" s="47" t="s">
        <v>431</v>
      </c>
      <c r="D688" s="47" t="s">
        <v>436</v>
      </c>
      <c r="E688" s="47" t="s">
        <v>157</v>
      </c>
      <c r="F688" s="86">
        <v>1581.7</v>
      </c>
      <c r="G688" s="47" t="s">
        <v>193</v>
      </c>
      <c r="H688" s="214" t="s">
        <v>156</v>
      </c>
      <c r="I688" s="214"/>
      <c r="J688" s="56" t="s">
        <v>158</v>
      </c>
      <c r="K688" s="58">
        <v>2182023.09</v>
      </c>
    </row>
    <row r="689" spans="1:11" ht="12.75">
      <c r="A689" s="47" t="s">
        <v>934</v>
      </c>
      <c r="B689" s="47" t="s">
        <v>947</v>
      </c>
      <c r="C689" s="47" t="s">
        <v>416</v>
      </c>
      <c r="D689" s="47" t="s">
        <v>417</v>
      </c>
      <c r="E689" s="47" t="s">
        <v>157</v>
      </c>
      <c r="F689" s="86">
        <v>23728.81</v>
      </c>
      <c r="G689" s="47" t="s">
        <v>193</v>
      </c>
      <c r="H689" s="214" t="s">
        <v>156</v>
      </c>
      <c r="I689" s="214"/>
      <c r="J689" s="56" t="s">
        <v>158</v>
      </c>
      <c r="K689" s="58">
        <v>2183604.79</v>
      </c>
    </row>
    <row r="690" spans="1:11" ht="12.75">
      <c r="A690" s="47" t="s">
        <v>934</v>
      </c>
      <c r="B690" s="47" t="s">
        <v>948</v>
      </c>
      <c r="C690" s="47" t="s">
        <v>410</v>
      </c>
      <c r="D690" s="47" t="s">
        <v>647</v>
      </c>
      <c r="E690" s="47" t="s">
        <v>157</v>
      </c>
      <c r="F690" s="86">
        <v>3032.86</v>
      </c>
      <c r="G690" s="47" t="s">
        <v>193</v>
      </c>
      <c r="H690" s="214" t="s">
        <v>156</v>
      </c>
      <c r="I690" s="214"/>
      <c r="J690" s="56" t="s">
        <v>158</v>
      </c>
      <c r="K690" s="58">
        <v>2207333.6</v>
      </c>
    </row>
    <row r="691" spans="1:11" ht="12.75">
      <c r="A691" s="47" t="s">
        <v>934</v>
      </c>
      <c r="B691" s="47" t="s">
        <v>949</v>
      </c>
      <c r="C691" s="47" t="s">
        <v>421</v>
      </c>
      <c r="D691" s="47" t="s">
        <v>444</v>
      </c>
      <c r="E691" s="47" t="s">
        <v>157</v>
      </c>
      <c r="F691" s="86">
        <v>4528.53</v>
      </c>
      <c r="G691" s="47" t="s">
        <v>193</v>
      </c>
      <c r="H691" s="214" t="s">
        <v>156</v>
      </c>
      <c r="I691" s="214"/>
      <c r="J691" s="56" t="s">
        <v>158</v>
      </c>
      <c r="K691" s="58">
        <v>2210366.46</v>
      </c>
    </row>
    <row r="692" spans="1:11" ht="12.75">
      <c r="A692" s="47" t="s">
        <v>934</v>
      </c>
      <c r="B692" s="47" t="s">
        <v>952</v>
      </c>
      <c r="C692" s="47" t="s">
        <v>403</v>
      </c>
      <c r="D692" s="47" t="s">
        <v>649</v>
      </c>
      <c r="E692" s="47" t="s">
        <v>157</v>
      </c>
      <c r="F692" s="91">
        <v>12650.82</v>
      </c>
      <c r="G692" s="47" t="s">
        <v>193</v>
      </c>
      <c r="H692" s="214" t="s">
        <v>156</v>
      </c>
      <c r="I692" s="214"/>
      <c r="J692" s="56" t="s">
        <v>158</v>
      </c>
      <c r="K692" s="58">
        <v>2214894.99</v>
      </c>
    </row>
    <row r="693" spans="1:11" ht="12.75">
      <c r="A693" s="47" t="s">
        <v>934</v>
      </c>
      <c r="B693" s="47" t="s">
        <v>952</v>
      </c>
      <c r="C693" s="47" t="s">
        <v>650</v>
      </c>
      <c r="D693" s="47" t="s">
        <v>649</v>
      </c>
      <c r="E693" s="47" t="s">
        <v>157</v>
      </c>
      <c r="F693" s="91">
        <v>14252.19</v>
      </c>
      <c r="G693" s="47" t="s">
        <v>193</v>
      </c>
      <c r="H693" s="214" t="s">
        <v>156</v>
      </c>
      <c r="I693" s="214"/>
      <c r="J693" s="56" t="s">
        <v>158</v>
      </c>
      <c r="K693" s="58">
        <v>2220220.99</v>
      </c>
    </row>
    <row r="694" spans="1:11" ht="12.75">
      <c r="A694" s="47" t="s">
        <v>934</v>
      </c>
      <c r="B694" s="47" t="s">
        <v>952</v>
      </c>
      <c r="C694" s="47" t="s">
        <v>405</v>
      </c>
      <c r="D694" s="47" t="s">
        <v>649</v>
      </c>
      <c r="E694" s="47" t="s">
        <v>157</v>
      </c>
      <c r="F694" s="91">
        <v>11209.59</v>
      </c>
      <c r="G694" s="47" t="s">
        <v>193</v>
      </c>
      <c r="H694" s="214" t="s">
        <v>156</v>
      </c>
      <c r="I694" s="214"/>
      <c r="J694" s="56" t="s">
        <v>158</v>
      </c>
      <c r="K694" s="58">
        <v>2221276.89</v>
      </c>
    </row>
    <row r="695" spans="1:11" ht="12.75">
      <c r="A695" s="47" t="s">
        <v>934</v>
      </c>
      <c r="B695" s="47" t="s">
        <v>952</v>
      </c>
      <c r="C695" s="47" t="s">
        <v>953</v>
      </c>
      <c r="D695" s="47" t="s">
        <v>649</v>
      </c>
      <c r="E695" s="47" t="s">
        <v>157</v>
      </c>
      <c r="F695" s="91">
        <v>1601.38</v>
      </c>
      <c r="G695" s="47" t="s">
        <v>193</v>
      </c>
      <c r="H695" s="214" t="s">
        <v>156</v>
      </c>
      <c r="I695" s="214"/>
      <c r="J695" s="56" t="s">
        <v>158</v>
      </c>
      <c r="K695" s="58">
        <v>2225936.12</v>
      </c>
    </row>
    <row r="696" spans="1:11" ht="12.75">
      <c r="A696" s="47" t="s">
        <v>934</v>
      </c>
      <c r="B696" s="47" t="s">
        <v>952</v>
      </c>
      <c r="C696" s="47" t="s">
        <v>406</v>
      </c>
      <c r="D696" s="47" t="s">
        <v>649</v>
      </c>
      <c r="E696" s="47" t="s">
        <v>157</v>
      </c>
      <c r="F696" s="91">
        <v>43236.99</v>
      </c>
      <c r="G696" s="47" t="s">
        <v>193</v>
      </c>
      <c r="H696" s="214" t="s">
        <v>156</v>
      </c>
      <c r="I696" s="214"/>
      <c r="J696" s="56" t="s">
        <v>158</v>
      </c>
      <c r="K696" s="58">
        <v>2226099.62</v>
      </c>
    </row>
    <row r="697" spans="1:11" ht="12.75">
      <c r="A697" s="47" t="s">
        <v>934</v>
      </c>
      <c r="B697" s="47" t="s">
        <v>952</v>
      </c>
      <c r="C697" s="47" t="s">
        <v>378</v>
      </c>
      <c r="D697" s="47" t="s">
        <v>649</v>
      </c>
      <c r="E697" s="47" t="s">
        <v>157</v>
      </c>
      <c r="F697" s="91">
        <v>91278.09</v>
      </c>
      <c r="G697" s="47" t="s">
        <v>193</v>
      </c>
      <c r="H697" s="214" t="s">
        <v>156</v>
      </c>
      <c r="I697" s="214"/>
      <c r="J697" s="56" t="s">
        <v>158</v>
      </c>
      <c r="K697" s="58">
        <v>2238750.44</v>
      </c>
    </row>
    <row r="698" spans="1:11" ht="12.75">
      <c r="A698" s="47" t="s">
        <v>934</v>
      </c>
      <c r="B698" s="47" t="s">
        <v>952</v>
      </c>
      <c r="C698" s="47" t="s">
        <v>407</v>
      </c>
      <c r="D698" s="47" t="s">
        <v>649</v>
      </c>
      <c r="E698" s="47" t="s">
        <v>157</v>
      </c>
      <c r="F698" s="91">
        <v>108893.16</v>
      </c>
      <c r="G698" s="47" t="s">
        <v>193</v>
      </c>
      <c r="H698" s="214" t="s">
        <v>156</v>
      </c>
      <c r="I698" s="214"/>
      <c r="J698" s="56" t="s">
        <v>158</v>
      </c>
      <c r="K698" s="58">
        <v>2253002.63</v>
      </c>
    </row>
    <row r="699" spans="1:11" ht="12.75">
      <c r="A699" s="47" t="s">
        <v>934</v>
      </c>
      <c r="B699" s="47" t="s">
        <v>952</v>
      </c>
      <c r="C699" s="47" t="s">
        <v>408</v>
      </c>
      <c r="D699" s="47" t="s">
        <v>649</v>
      </c>
      <c r="E699" s="47" t="s">
        <v>157</v>
      </c>
      <c r="F699" s="91">
        <v>3748701.47</v>
      </c>
      <c r="G699" s="47" t="s">
        <v>193</v>
      </c>
      <c r="H699" s="214" t="s">
        <v>156</v>
      </c>
      <c r="I699" s="214"/>
      <c r="J699" s="56" t="s">
        <v>158</v>
      </c>
      <c r="K699" s="58">
        <v>2264212.22</v>
      </c>
    </row>
    <row r="700" spans="1:11" ht="12.75">
      <c r="A700" s="47" t="s">
        <v>934</v>
      </c>
      <c r="B700" s="47" t="s">
        <v>954</v>
      </c>
      <c r="C700" s="47" t="s">
        <v>403</v>
      </c>
      <c r="D700" s="47" t="s">
        <v>460</v>
      </c>
      <c r="E700" s="47" t="s">
        <v>157</v>
      </c>
      <c r="F700" s="89">
        <v>25.55</v>
      </c>
      <c r="G700" s="47" t="s">
        <v>193</v>
      </c>
      <c r="H700" s="214" t="s">
        <v>156</v>
      </c>
      <c r="I700" s="214"/>
      <c r="J700" s="56" t="s">
        <v>158</v>
      </c>
      <c r="K700" s="58">
        <v>2265813.6</v>
      </c>
    </row>
    <row r="701" spans="1:11" ht="12.75">
      <c r="A701" s="47" t="s">
        <v>934</v>
      </c>
      <c r="B701" s="47" t="s">
        <v>954</v>
      </c>
      <c r="C701" s="47" t="s">
        <v>405</v>
      </c>
      <c r="D701" s="47" t="s">
        <v>460</v>
      </c>
      <c r="E701" s="47" t="s">
        <v>157</v>
      </c>
      <c r="F701" s="89">
        <v>10.74</v>
      </c>
      <c r="G701" s="47" t="s">
        <v>193</v>
      </c>
      <c r="H701" s="214" t="s">
        <v>156</v>
      </c>
      <c r="I701" s="214"/>
      <c r="J701" s="56" t="s">
        <v>158</v>
      </c>
      <c r="K701" s="58">
        <v>2309050.59</v>
      </c>
    </row>
    <row r="702" spans="1:11" ht="12.75">
      <c r="A702" s="47" t="s">
        <v>934</v>
      </c>
      <c r="B702" s="47" t="s">
        <v>954</v>
      </c>
      <c r="C702" s="47" t="s">
        <v>461</v>
      </c>
      <c r="D702" s="47" t="s">
        <v>460</v>
      </c>
      <c r="E702" s="47" t="s">
        <v>157</v>
      </c>
      <c r="F702" s="90">
        <v>1099.51</v>
      </c>
      <c r="G702" s="47" t="s">
        <v>193</v>
      </c>
      <c r="H702" s="214" t="s">
        <v>156</v>
      </c>
      <c r="I702" s="214"/>
      <c r="J702" s="56" t="s">
        <v>158</v>
      </c>
      <c r="K702" s="58">
        <v>2400328.68</v>
      </c>
    </row>
    <row r="703" spans="1:11" ht="12.75">
      <c r="A703" s="47" t="s">
        <v>934</v>
      </c>
      <c r="B703" s="47" t="s">
        <v>954</v>
      </c>
      <c r="C703" s="47" t="s">
        <v>406</v>
      </c>
      <c r="D703" s="47" t="s">
        <v>460</v>
      </c>
      <c r="E703" s="47" t="s">
        <v>157</v>
      </c>
      <c r="F703" s="89">
        <v>12.79</v>
      </c>
      <c r="G703" s="47" t="s">
        <v>193</v>
      </c>
      <c r="H703" s="214" t="s">
        <v>156</v>
      </c>
      <c r="I703" s="214"/>
      <c r="J703" s="56" t="s">
        <v>158</v>
      </c>
      <c r="K703" s="58">
        <v>2509221.84</v>
      </c>
    </row>
    <row r="704" spans="1:11" ht="12.75">
      <c r="A704" s="47" t="s">
        <v>934</v>
      </c>
      <c r="B704" s="47" t="s">
        <v>954</v>
      </c>
      <c r="C704" s="47" t="s">
        <v>378</v>
      </c>
      <c r="D704" s="47" t="s">
        <v>460</v>
      </c>
      <c r="E704" s="47" t="s">
        <v>157</v>
      </c>
      <c r="F704" s="89">
        <v>12.79</v>
      </c>
      <c r="G704" s="47" t="s">
        <v>193</v>
      </c>
      <c r="H704" s="214" t="s">
        <v>156</v>
      </c>
      <c r="I704" s="214"/>
      <c r="J704" s="56" t="s">
        <v>158</v>
      </c>
      <c r="K704" s="58">
        <v>6257923.31</v>
      </c>
    </row>
    <row r="705" spans="1:11" ht="12.75">
      <c r="A705" s="47" t="s">
        <v>934</v>
      </c>
      <c r="B705" s="47" t="s">
        <v>954</v>
      </c>
      <c r="C705" s="47" t="s">
        <v>407</v>
      </c>
      <c r="D705" s="47" t="s">
        <v>460</v>
      </c>
      <c r="E705" s="47" t="s">
        <v>157</v>
      </c>
      <c r="F705" s="89">
        <v>12.79</v>
      </c>
      <c r="G705" s="47" t="s">
        <v>193</v>
      </c>
      <c r="H705" s="214" t="s">
        <v>156</v>
      </c>
      <c r="I705" s="214"/>
      <c r="J705" s="56" t="s">
        <v>158</v>
      </c>
      <c r="K705" s="58">
        <v>6257948.86</v>
      </c>
    </row>
    <row r="706" spans="1:11" ht="12.75">
      <c r="A706" s="47" t="s">
        <v>934</v>
      </c>
      <c r="B706" s="47" t="s">
        <v>955</v>
      </c>
      <c r="C706" s="47" t="s">
        <v>403</v>
      </c>
      <c r="D706" s="47" t="s">
        <v>652</v>
      </c>
      <c r="E706" s="47" t="s">
        <v>157</v>
      </c>
      <c r="F706" s="93">
        <v>1364.66</v>
      </c>
      <c r="G706" s="47" t="s">
        <v>193</v>
      </c>
      <c r="H706" s="214" t="s">
        <v>156</v>
      </c>
      <c r="I706" s="214"/>
      <c r="J706" s="56" t="s">
        <v>158</v>
      </c>
      <c r="K706" s="58">
        <v>6257959.6</v>
      </c>
    </row>
    <row r="707" spans="1:11" ht="12.75">
      <c r="A707" s="47" t="s">
        <v>934</v>
      </c>
      <c r="B707" s="47" t="s">
        <v>955</v>
      </c>
      <c r="C707" s="47" t="s">
        <v>650</v>
      </c>
      <c r="D707" s="47" t="s">
        <v>652</v>
      </c>
      <c r="E707" s="47" t="s">
        <v>157</v>
      </c>
      <c r="F707" s="93">
        <v>5870.77</v>
      </c>
      <c r="G707" s="47" t="s">
        <v>193</v>
      </c>
      <c r="H707" s="214" t="s">
        <v>156</v>
      </c>
      <c r="I707" s="214"/>
      <c r="J707" s="56" t="s">
        <v>158</v>
      </c>
      <c r="K707" s="58">
        <v>6259059.11</v>
      </c>
    </row>
    <row r="708" spans="1:11" ht="12.75">
      <c r="A708" s="47" t="s">
        <v>934</v>
      </c>
      <c r="B708" s="47" t="s">
        <v>955</v>
      </c>
      <c r="C708" s="47" t="s">
        <v>405</v>
      </c>
      <c r="D708" s="47" t="s">
        <v>652</v>
      </c>
      <c r="E708" s="47" t="s">
        <v>157</v>
      </c>
      <c r="F708" s="93">
        <v>1364.66</v>
      </c>
      <c r="G708" s="47" t="s">
        <v>193</v>
      </c>
      <c r="H708" s="214" t="s">
        <v>156</v>
      </c>
      <c r="I708" s="214"/>
      <c r="J708" s="56" t="s">
        <v>158</v>
      </c>
      <c r="K708" s="58">
        <v>6259071.9</v>
      </c>
    </row>
    <row r="709" spans="1:11" ht="12.75">
      <c r="A709" s="47" t="s">
        <v>934</v>
      </c>
      <c r="B709" s="47" t="s">
        <v>955</v>
      </c>
      <c r="C709" s="47" t="s">
        <v>461</v>
      </c>
      <c r="D709" s="47" t="s">
        <v>652</v>
      </c>
      <c r="E709" s="47" t="s">
        <v>157</v>
      </c>
      <c r="F709" s="92">
        <v>272.93</v>
      </c>
      <c r="G709" s="47" t="s">
        <v>193</v>
      </c>
      <c r="H709" s="214" t="s">
        <v>156</v>
      </c>
      <c r="I709" s="214"/>
      <c r="J709" s="56" t="s">
        <v>158</v>
      </c>
      <c r="K709" s="58">
        <v>6259084.69</v>
      </c>
    </row>
    <row r="710" spans="1:11" ht="12.75">
      <c r="A710" s="47" t="s">
        <v>934</v>
      </c>
      <c r="B710" s="47" t="s">
        <v>955</v>
      </c>
      <c r="C710" s="47" t="s">
        <v>406</v>
      </c>
      <c r="D710" s="47" t="s">
        <v>652</v>
      </c>
      <c r="E710" s="47" t="s">
        <v>157</v>
      </c>
      <c r="F710" s="92">
        <v>272.93</v>
      </c>
      <c r="G710" s="47" t="s">
        <v>193</v>
      </c>
      <c r="H710" s="214" t="s">
        <v>156</v>
      </c>
      <c r="I710" s="214"/>
      <c r="J710" s="56" t="s">
        <v>158</v>
      </c>
      <c r="K710" s="58">
        <v>6259097.48</v>
      </c>
    </row>
    <row r="711" spans="1:11" ht="12.75">
      <c r="A711" s="47" t="s">
        <v>934</v>
      </c>
      <c r="B711" s="47" t="s">
        <v>955</v>
      </c>
      <c r="C711" s="47" t="s">
        <v>378</v>
      </c>
      <c r="D711" s="47" t="s">
        <v>652</v>
      </c>
      <c r="E711" s="47" t="s">
        <v>157</v>
      </c>
      <c r="F711" s="93">
        <v>3821.05</v>
      </c>
      <c r="G711" s="47" t="s">
        <v>193</v>
      </c>
      <c r="H711" s="214" t="s">
        <v>156</v>
      </c>
      <c r="I711" s="214"/>
      <c r="J711" s="56" t="s">
        <v>158</v>
      </c>
      <c r="K711" s="58">
        <v>6260462.14</v>
      </c>
    </row>
    <row r="712" spans="1:11" ht="12.75">
      <c r="A712" s="47" t="s">
        <v>934</v>
      </c>
      <c r="B712" s="47" t="s">
        <v>955</v>
      </c>
      <c r="C712" s="47" t="s">
        <v>407</v>
      </c>
      <c r="D712" s="47" t="s">
        <v>652</v>
      </c>
      <c r="E712" s="47" t="s">
        <v>157</v>
      </c>
      <c r="F712" s="93">
        <v>1364.66</v>
      </c>
      <c r="G712" s="47" t="s">
        <v>193</v>
      </c>
      <c r="H712" s="214" t="s">
        <v>156</v>
      </c>
      <c r="I712" s="214"/>
      <c r="J712" s="56" t="s">
        <v>158</v>
      </c>
      <c r="K712" s="58">
        <v>6266332.91</v>
      </c>
    </row>
    <row r="713" spans="1:11" ht="12.75">
      <c r="A713" s="47" t="s">
        <v>934</v>
      </c>
      <c r="B713" s="47" t="s">
        <v>955</v>
      </c>
      <c r="C713" s="47" t="s">
        <v>408</v>
      </c>
      <c r="D713" s="47" t="s">
        <v>652</v>
      </c>
      <c r="E713" s="47" t="s">
        <v>157</v>
      </c>
      <c r="F713" s="93">
        <v>246438.15</v>
      </c>
      <c r="G713" s="47" t="s">
        <v>193</v>
      </c>
      <c r="H713" s="214" t="s">
        <v>156</v>
      </c>
      <c r="I713" s="214"/>
      <c r="J713" s="56" t="s">
        <v>158</v>
      </c>
      <c r="K713" s="58">
        <v>6267697.57</v>
      </c>
    </row>
    <row r="714" spans="1:11" ht="12.75">
      <c r="A714" s="47" t="s">
        <v>934</v>
      </c>
      <c r="B714" s="47" t="s">
        <v>956</v>
      </c>
      <c r="C714" s="47" t="s">
        <v>408</v>
      </c>
      <c r="D714" s="47" t="s">
        <v>698</v>
      </c>
      <c r="E714" s="47" t="s">
        <v>157</v>
      </c>
      <c r="F714" s="94">
        <v>983905.7</v>
      </c>
      <c r="G714" s="47" t="s">
        <v>193</v>
      </c>
      <c r="H714" s="214" t="s">
        <v>156</v>
      </c>
      <c r="I714" s="214"/>
      <c r="J714" s="56" t="s">
        <v>158</v>
      </c>
      <c r="K714" s="58">
        <v>6267970.5</v>
      </c>
    </row>
    <row r="715" spans="1:11" ht="12.75">
      <c r="A715" s="47" t="s">
        <v>644</v>
      </c>
      <c r="B715" s="47" t="s">
        <v>699</v>
      </c>
      <c r="C715" s="47" t="s">
        <v>323</v>
      </c>
      <c r="D715" s="47" t="s">
        <v>311</v>
      </c>
      <c r="E715" s="47" t="s">
        <v>157</v>
      </c>
      <c r="F715" s="80">
        <v>401.94</v>
      </c>
      <c r="G715" s="47" t="s">
        <v>193</v>
      </c>
      <c r="H715" s="214" t="s">
        <v>156</v>
      </c>
      <c r="I715" s="214"/>
      <c r="J715" s="56" t="s">
        <v>158</v>
      </c>
      <c r="K715" s="58">
        <v>6268243.43</v>
      </c>
    </row>
    <row r="716" spans="1:11" ht="12.75">
      <c r="A716" s="47" t="s">
        <v>644</v>
      </c>
      <c r="B716" s="47" t="s">
        <v>700</v>
      </c>
      <c r="C716" s="47" t="s">
        <v>469</v>
      </c>
      <c r="D716" s="47" t="s">
        <v>468</v>
      </c>
      <c r="E716" s="47" t="s">
        <v>157</v>
      </c>
      <c r="F716" s="77">
        <v>7198</v>
      </c>
      <c r="G716" s="47" t="s">
        <v>193</v>
      </c>
      <c r="H716" s="214" t="s">
        <v>156</v>
      </c>
      <c r="I716" s="214"/>
      <c r="J716" s="56" t="s">
        <v>158</v>
      </c>
      <c r="K716" s="58">
        <v>6272064.48</v>
      </c>
    </row>
    <row r="717" spans="1:11" ht="12.75">
      <c r="A717" s="47" t="s">
        <v>644</v>
      </c>
      <c r="B717" s="47" t="s">
        <v>701</v>
      </c>
      <c r="C717" s="47" t="s">
        <v>154</v>
      </c>
      <c r="D717" s="47" t="s">
        <v>468</v>
      </c>
      <c r="E717" s="47" t="s">
        <v>157</v>
      </c>
      <c r="F717" s="80">
        <v>196.2</v>
      </c>
      <c r="G717" s="47" t="s">
        <v>193</v>
      </c>
      <c r="H717" s="214" t="s">
        <v>156</v>
      </c>
      <c r="I717" s="214"/>
      <c r="J717" s="56" t="s">
        <v>158</v>
      </c>
      <c r="K717" s="58">
        <v>6273429.14</v>
      </c>
    </row>
    <row r="718" spans="1:11" ht="12.75">
      <c r="A718" s="47" t="s">
        <v>644</v>
      </c>
      <c r="B718" s="47" t="s">
        <v>701</v>
      </c>
      <c r="C718" s="47" t="s">
        <v>299</v>
      </c>
      <c r="D718" s="47" t="s">
        <v>468</v>
      </c>
      <c r="E718" s="47" t="s">
        <v>157</v>
      </c>
      <c r="F718" s="77">
        <v>10763.18</v>
      </c>
      <c r="G718" s="47" t="s">
        <v>193</v>
      </c>
      <c r="H718" s="214" t="s">
        <v>156</v>
      </c>
      <c r="I718" s="214"/>
      <c r="J718" s="56" t="s">
        <v>158</v>
      </c>
      <c r="K718" s="58">
        <v>6519867.29</v>
      </c>
    </row>
    <row r="719" spans="1:11" ht="12.75">
      <c r="A719" s="47" t="s">
        <v>644</v>
      </c>
      <c r="B719" s="47" t="s">
        <v>701</v>
      </c>
      <c r="C719" s="47" t="s">
        <v>292</v>
      </c>
      <c r="D719" s="47" t="s">
        <v>468</v>
      </c>
      <c r="E719" s="47" t="s">
        <v>157</v>
      </c>
      <c r="F719" s="80">
        <v>196.2</v>
      </c>
      <c r="G719" s="47" t="s">
        <v>193</v>
      </c>
      <c r="H719" s="214" t="s">
        <v>156</v>
      </c>
      <c r="I719" s="214"/>
      <c r="J719" s="56" t="s">
        <v>158</v>
      </c>
      <c r="K719" s="58">
        <v>7503772.99</v>
      </c>
    </row>
    <row r="720" spans="1:11" ht="12.75">
      <c r="A720" s="47" t="s">
        <v>644</v>
      </c>
      <c r="B720" s="47" t="s">
        <v>701</v>
      </c>
      <c r="C720" s="47" t="s">
        <v>466</v>
      </c>
      <c r="D720" s="47" t="s">
        <v>468</v>
      </c>
      <c r="E720" s="47" t="s">
        <v>157</v>
      </c>
      <c r="F720" s="80">
        <v>130.8</v>
      </c>
      <c r="G720" s="47" t="s">
        <v>193</v>
      </c>
      <c r="H720" s="214" t="s">
        <v>156</v>
      </c>
      <c r="I720" s="214"/>
      <c r="J720" s="56" t="s">
        <v>158</v>
      </c>
      <c r="K720" s="58">
        <v>202925.5</v>
      </c>
    </row>
    <row r="721" spans="1:11" ht="12.75">
      <c r="A721" s="47" t="s">
        <v>644</v>
      </c>
      <c r="B721" s="47" t="s">
        <v>645</v>
      </c>
      <c r="C721" s="47" t="s">
        <v>431</v>
      </c>
      <c r="D721" s="47" t="s">
        <v>427</v>
      </c>
      <c r="E721" s="47" t="s">
        <v>157</v>
      </c>
      <c r="F721" s="86">
        <v>3025.94</v>
      </c>
      <c r="G721" s="47" t="s">
        <v>193</v>
      </c>
      <c r="H721" s="214" t="s">
        <v>156</v>
      </c>
      <c r="I721" s="214"/>
      <c r="J721" s="56" t="s">
        <v>158</v>
      </c>
      <c r="K721" s="58">
        <v>405851</v>
      </c>
    </row>
    <row r="722" spans="1:11" ht="12.75">
      <c r="A722" s="47" t="s">
        <v>644</v>
      </c>
      <c r="B722" s="47" t="s">
        <v>645</v>
      </c>
      <c r="C722" s="47" t="s">
        <v>421</v>
      </c>
      <c r="D722" s="47" t="s">
        <v>427</v>
      </c>
      <c r="E722" s="47" t="s">
        <v>157</v>
      </c>
      <c r="F722" s="86">
        <v>7564.86</v>
      </c>
      <c r="G722" s="47" t="s">
        <v>193</v>
      </c>
      <c r="H722" s="214" t="s">
        <v>156</v>
      </c>
      <c r="I722" s="214"/>
      <c r="J722" s="56" t="s">
        <v>158</v>
      </c>
      <c r="K722" s="58">
        <v>413851</v>
      </c>
    </row>
    <row r="723" spans="1:11" ht="12.75">
      <c r="A723" s="47" t="s">
        <v>644</v>
      </c>
      <c r="B723" s="47" t="s">
        <v>646</v>
      </c>
      <c r="C723" s="47" t="s">
        <v>410</v>
      </c>
      <c r="D723" s="47" t="s">
        <v>647</v>
      </c>
      <c r="E723" s="47" t="s">
        <v>157</v>
      </c>
      <c r="F723" s="86">
        <v>3032.86</v>
      </c>
      <c r="G723" s="47" t="s">
        <v>193</v>
      </c>
      <c r="H723" s="214" t="s">
        <v>156</v>
      </c>
      <c r="I723" s="214"/>
      <c r="J723" s="56" t="s">
        <v>158</v>
      </c>
      <c r="K723" s="58">
        <v>423679.24</v>
      </c>
    </row>
    <row r="724" spans="1:11" ht="12.75">
      <c r="A724" s="47" t="s">
        <v>644</v>
      </c>
      <c r="B724" s="47" t="s">
        <v>648</v>
      </c>
      <c r="C724" s="47" t="s">
        <v>403</v>
      </c>
      <c r="D724" s="47" t="s">
        <v>649</v>
      </c>
      <c r="E724" s="47" t="s">
        <v>157</v>
      </c>
      <c r="F724" s="91">
        <v>4483.84</v>
      </c>
      <c r="G724" s="47" t="s">
        <v>193</v>
      </c>
      <c r="H724" s="214" t="s">
        <v>156</v>
      </c>
      <c r="I724" s="214"/>
      <c r="J724" s="56" t="s">
        <v>158</v>
      </c>
      <c r="K724" s="58">
        <v>428292.39</v>
      </c>
    </row>
    <row r="725" spans="1:11" ht="12.75">
      <c r="A725" s="47" t="s">
        <v>644</v>
      </c>
      <c r="B725" s="47" t="s">
        <v>648</v>
      </c>
      <c r="C725" s="47" t="s">
        <v>650</v>
      </c>
      <c r="D725" s="47" t="s">
        <v>649</v>
      </c>
      <c r="E725" s="47" t="s">
        <v>157</v>
      </c>
      <c r="F725" s="91">
        <v>2882.46</v>
      </c>
      <c r="G725" s="47" t="s">
        <v>193</v>
      </c>
      <c r="H725" s="214" t="s">
        <v>156</v>
      </c>
      <c r="I725" s="214"/>
      <c r="J725" s="56" t="s">
        <v>158</v>
      </c>
      <c r="K725" s="58">
        <v>439168.1</v>
      </c>
    </row>
    <row r="726" spans="1:11" ht="12.75">
      <c r="A726" s="47" t="s">
        <v>644</v>
      </c>
      <c r="B726" s="47" t="s">
        <v>648</v>
      </c>
      <c r="C726" s="47" t="s">
        <v>405</v>
      </c>
      <c r="D726" s="47" t="s">
        <v>649</v>
      </c>
      <c r="E726" s="47" t="s">
        <v>157</v>
      </c>
      <c r="F726" s="91">
        <v>8006.85</v>
      </c>
      <c r="G726" s="47" t="s">
        <v>193</v>
      </c>
      <c r="H726" s="214" t="s">
        <v>156</v>
      </c>
      <c r="I726" s="214"/>
      <c r="J726" s="56" t="s">
        <v>158</v>
      </c>
      <c r="K726" s="58">
        <v>441174.31</v>
      </c>
    </row>
    <row r="727" spans="1:11" ht="12.75">
      <c r="A727" s="47" t="s">
        <v>644</v>
      </c>
      <c r="B727" s="47" t="s">
        <v>648</v>
      </c>
      <c r="C727" s="47" t="s">
        <v>406</v>
      </c>
      <c r="D727" s="47" t="s">
        <v>649</v>
      </c>
      <c r="E727" s="47" t="s">
        <v>157</v>
      </c>
      <c r="F727" s="91">
        <v>27223.29</v>
      </c>
      <c r="G727" s="47" t="s">
        <v>193</v>
      </c>
      <c r="H727" s="214" t="s">
        <v>156</v>
      </c>
      <c r="I727" s="214"/>
      <c r="J727" s="56" t="s">
        <v>158</v>
      </c>
      <c r="K727" s="58">
        <v>441675.86</v>
      </c>
    </row>
    <row r="728" spans="1:11" ht="12.75">
      <c r="A728" s="47" t="s">
        <v>644</v>
      </c>
      <c r="B728" s="47" t="s">
        <v>648</v>
      </c>
      <c r="C728" s="47" t="s">
        <v>378</v>
      </c>
      <c r="D728" s="47" t="s">
        <v>649</v>
      </c>
      <c r="E728" s="47" t="s">
        <v>157</v>
      </c>
      <c r="F728" s="91">
        <v>57649.32</v>
      </c>
      <c r="G728" s="47" t="s">
        <v>193</v>
      </c>
      <c r="H728" s="214" t="s">
        <v>156</v>
      </c>
      <c r="I728" s="214"/>
      <c r="J728" s="56" t="s">
        <v>158</v>
      </c>
      <c r="K728" s="58">
        <v>738826.78</v>
      </c>
    </row>
    <row r="729" spans="1:11" ht="12.75">
      <c r="A729" s="47" t="s">
        <v>644</v>
      </c>
      <c r="B729" s="47" t="s">
        <v>648</v>
      </c>
      <c r="C729" s="47" t="s">
        <v>407</v>
      </c>
      <c r="D729" s="47" t="s">
        <v>649</v>
      </c>
      <c r="E729" s="47" t="s">
        <v>157</v>
      </c>
      <c r="F729" s="91">
        <v>70460.28</v>
      </c>
      <c r="G729" s="47" t="s">
        <v>193</v>
      </c>
      <c r="H729" s="214" t="s">
        <v>156</v>
      </c>
      <c r="I729" s="214"/>
      <c r="J729" s="56" t="s">
        <v>158</v>
      </c>
      <c r="K729" s="58">
        <v>739550.78</v>
      </c>
    </row>
    <row r="730" spans="1:11" ht="12.75">
      <c r="A730" s="47" t="s">
        <v>644</v>
      </c>
      <c r="B730" s="47" t="s">
        <v>648</v>
      </c>
      <c r="C730" s="47" t="s">
        <v>408</v>
      </c>
      <c r="D730" s="47" t="s">
        <v>649</v>
      </c>
      <c r="E730" s="47" t="s">
        <v>157</v>
      </c>
      <c r="F730" s="91">
        <v>1489210.8</v>
      </c>
      <c r="G730" s="47" t="s">
        <v>193</v>
      </c>
      <c r="H730" s="214" t="s">
        <v>156</v>
      </c>
      <c r="I730" s="214"/>
      <c r="J730" s="56" t="s">
        <v>158</v>
      </c>
      <c r="K730" s="58">
        <v>845727.78</v>
      </c>
    </row>
    <row r="731" spans="1:11" ht="12.75">
      <c r="A731" s="47" t="s">
        <v>644</v>
      </c>
      <c r="B731" s="47" t="s">
        <v>651</v>
      </c>
      <c r="C731" s="47" t="s">
        <v>403</v>
      </c>
      <c r="D731" s="47" t="s">
        <v>652</v>
      </c>
      <c r="E731" s="47" t="s">
        <v>157</v>
      </c>
      <c r="F731" s="92">
        <v>270.61</v>
      </c>
      <c r="G731" s="47" t="s">
        <v>193</v>
      </c>
      <c r="H731" s="214" t="s">
        <v>156</v>
      </c>
      <c r="I731" s="214"/>
      <c r="J731" s="56" t="s">
        <v>158</v>
      </c>
      <c r="K731" s="58">
        <v>1111139.19</v>
      </c>
    </row>
    <row r="732" spans="1:11" ht="12.75">
      <c r="A732" s="47" t="s">
        <v>644</v>
      </c>
      <c r="B732" s="47" t="s">
        <v>651</v>
      </c>
      <c r="C732" s="47" t="s">
        <v>650</v>
      </c>
      <c r="D732" s="47" t="s">
        <v>652</v>
      </c>
      <c r="E732" s="47" t="s">
        <v>157</v>
      </c>
      <c r="F732" s="93">
        <v>3842.62</v>
      </c>
      <c r="G732" s="47" t="s">
        <v>193</v>
      </c>
      <c r="H732" s="214" t="s">
        <v>156</v>
      </c>
      <c r="I732" s="214"/>
      <c r="J732" s="56" t="s">
        <v>158</v>
      </c>
      <c r="K732" s="58">
        <v>1128935.8</v>
      </c>
    </row>
    <row r="733" spans="1:11" ht="12.75">
      <c r="A733" s="47" t="s">
        <v>644</v>
      </c>
      <c r="B733" s="47" t="s">
        <v>651</v>
      </c>
      <c r="C733" s="47" t="s">
        <v>405</v>
      </c>
      <c r="D733" s="47" t="s">
        <v>652</v>
      </c>
      <c r="E733" s="47" t="s">
        <v>157</v>
      </c>
      <c r="F733" s="93">
        <v>1353.04</v>
      </c>
      <c r="G733" s="47" t="s">
        <v>193</v>
      </c>
      <c r="H733" s="214" t="s">
        <v>156</v>
      </c>
      <c r="I733" s="214"/>
      <c r="J733" s="56" t="s">
        <v>158</v>
      </c>
      <c r="K733" s="58">
        <v>1163935.8</v>
      </c>
    </row>
    <row r="734" spans="1:11" ht="12.75">
      <c r="A734" s="47" t="s">
        <v>644</v>
      </c>
      <c r="B734" s="47" t="s">
        <v>651</v>
      </c>
      <c r="C734" s="47" t="s">
        <v>461</v>
      </c>
      <c r="D734" s="47" t="s">
        <v>652</v>
      </c>
      <c r="E734" s="47" t="s">
        <v>157</v>
      </c>
      <c r="F734" s="92">
        <v>270.61</v>
      </c>
      <c r="G734" s="47" t="s">
        <v>193</v>
      </c>
      <c r="H734" s="214" t="s">
        <v>156</v>
      </c>
      <c r="I734" s="214"/>
      <c r="J734" s="56" t="s">
        <v>158</v>
      </c>
      <c r="K734" s="58">
        <v>1198935.8</v>
      </c>
    </row>
    <row r="735" spans="1:11" ht="12.75">
      <c r="A735" s="47" t="s">
        <v>644</v>
      </c>
      <c r="B735" s="47" t="s">
        <v>651</v>
      </c>
      <c r="C735" s="47" t="s">
        <v>406</v>
      </c>
      <c r="D735" s="47" t="s">
        <v>652</v>
      </c>
      <c r="E735" s="47" t="s">
        <v>157</v>
      </c>
      <c r="F735" s="93">
        <v>2706.07</v>
      </c>
      <c r="G735" s="47" t="s">
        <v>193</v>
      </c>
      <c r="H735" s="214" t="s">
        <v>156</v>
      </c>
      <c r="I735" s="214"/>
      <c r="J735" s="56" t="s">
        <v>158</v>
      </c>
      <c r="K735" s="58">
        <v>1199584.11</v>
      </c>
    </row>
    <row r="736" spans="1:11" ht="12.75">
      <c r="A736" s="47" t="s">
        <v>644</v>
      </c>
      <c r="B736" s="47" t="s">
        <v>651</v>
      </c>
      <c r="C736" s="47" t="s">
        <v>378</v>
      </c>
      <c r="D736" s="47" t="s">
        <v>652</v>
      </c>
      <c r="E736" s="47" t="s">
        <v>157</v>
      </c>
      <c r="F736" s="93">
        <v>3788.5</v>
      </c>
      <c r="G736" s="47" t="s">
        <v>193</v>
      </c>
      <c r="H736" s="214" t="s">
        <v>156</v>
      </c>
      <c r="I736" s="214"/>
      <c r="J736" s="56" t="s">
        <v>158</v>
      </c>
      <c r="K736" s="58">
        <v>1201886.11</v>
      </c>
    </row>
    <row r="737" spans="1:11" ht="12.75">
      <c r="A737" s="47" t="s">
        <v>644</v>
      </c>
      <c r="B737" s="47" t="s">
        <v>651</v>
      </c>
      <c r="C737" s="47" t="s">
        <v>407</v>
      </c>
      <c r="D737" s="47" t="s">
        <v>652</v>
      </c>
      <c r="E737" s="47" t="s">
        <v>157</v>
      </c>
      <c r="F737" s="93">
        <v>1353.04</v>
      </c>
      <c r="G737" s="47" t="s">
        <v>155</v>
      </c>
      <c r="H737" s="214" t="s">
        <v>156</v>
      </c>
      <c r="I737" s="214"/>
      <c r="J737" s="56" t="s">
        <v>158</v>
      </c>
      <c r="K737" s="58">
        <v>1202486.11</v>
      </c>
    </row>
    <row r="738" spans="1:11" ht="12.75">
      <c r="A738" s="47" t="s">
        <v>644</v>
      </c>
      <c r="B738" s="47" t="s">
        <v>653</v>
      </c>
      <c r="C738" s="47" t="s">
        <v>329</v>
      </c>
      <c r="D738" s="47" t="s">
        <v>298</v>
      </c>
      <c r="E738" s="47" t="s">
        <v>157</v>
      </c>
      <c r="F738" s="78">
        <v>424.84</v>
      </c>
      <c r="G738" s="47" t="s">
        <v>155</v>
      </c>
      <c r="H738" s="214" t="s">
        <v>156</v>
      </c>
      <c r="I738" s="214"/>
      <c r="J738" s="56" t="s">
        <v>158</v>
      </c>
      <c r="K738" s="58">
        <v>1204354.75</v>
      </c>
    </row>
    <row r="739" spans="1:11" ht="12.75">
      <c r="A739" s="47" t="s">
        <v>644</v>
      </c>
      <c r="B739" s="47" t="s">
        <v>653</v>
      </c>
      <c r="C739" s="47" t="s">
        <v>335</v>
      </c>
      <c r="D739" s="47" t="s">
        <v>654</v>
      </c>
      <c r="E739" s="47" t="s">
        <v>157</v>
      </c>
      <c r="F739" s="82">
        <v>199</v>
      </c>
      <c r="G739" s="47" t="s">
        <v>235</v>
      </c>
      <c r="H739" s="214" t="s">
        <v>156</v>
      </c>
      <c r="I739" s="214"/>
      <c r="J739" s="56" t="s">
        <v>158</v>
      </c>
      <c r="K739" s="58">
        <v>1204608.99</v>
      </c>
    </row>
    <row r="740" spans="1:11" ht="12.75">
      <c r="A740" s="47" t="s">
        <v>644</v>
      </c>
      <c r="B740" s="47" t="s">
        <v>653</v>
      </c>
      <c r="C740" s="47" t="s">
        <v>335</v>
      </c>
      <c r="D740" s="47" t="s">
        <v>230</v>
      </c>
      <c r="E740" s="47" t="s">
        <v>157</v>
      </c>
      <c r="F740" s="82">
        <v>650</v>
      </c>
      <c r="G740" s="47" t="s">
        <v>155</v>
      </c>
      <c r="H740" s="214" t="s">
        <v>156</v>
      </c>
      <c r="I740" s="214"/>
      <c r="J740" s="56" t="s">
        <v>158</v>
      </c>
      <c r="K740" s="58">
        <v>1204825.09</v>
      </c>
    </row>
    <row r="741" spans="1:11" ht="12.75">
      <c r="A741" s="47" t="s">
        <v>644</v>
      </c>
      <c r="B741" s="47" t="s">
        <v>653</v>
      </c>
      <c r="C741" s="47" t="s">
        <v>335</v>
      </c>
      <c r="D741" s="47" t="s">
        <v>655</v>
      </c>
      <c r="E741" s="47" t="s">
        <v>157</v>
      </c>
      <c r="F741" s="82">
        <v>147.5</v>
      </c>
      <c r="G741" s="47" t="s">
        <v>155</v>
      </c>
      <c r="H741" s="214" t="s">
        <v>156</v>
      </c>
      <c r="I741" s="214"/>
      <c r="J741" s="56" t="s">
        <v>158</v>
      </c>
      <c r="K741" s="58">
        <v>1205755.6</v>
      </c>
    </row>
    <row r="742" spans="1:11" ht="12.75">
      <c r="A742" s="47" t="s">
        <v>644</v>
      </c>
      <c r="B742" s="47" t="s">
        <v>653</v>
      </c>
      <c r="C742" s="47" t="s">
        <v>335</v>
      </c>
      <c r="D742" s="47" t="s">
        <v>229</v>
      </c>
      <c r="E742" s="47" t="s">
        <v>157</v>
      </c>
      <c r="F742" s="82">
        <v>122.5</v>
      </c>
      <c r="G742" s="47" t="s">
        <v>155</v>
      </c>
      <c r="H742" s="214" t="s">
        <v>156</v>
      </c>
      <c r="I742" s="214"/>
      <c r="J742" s="56" t="s">
        <v>158</v>
      </c>
      <c r="K742" s="58">
        <v>1207111.53</v>
      </c>
    </row>
    <row r="743" spans="1:11" ht="12.75">
      <c r="A743" s="47" t="s">
        <v>644</v>
      </c>
      <c r="B743" s="47" t="s">
        <v>653</v>
      </c>
      <c r="C743" s="47" t="s">
        <v>335</v>
      </c>
      <c r="D743" s="47" t="s">
        <v>656</v>
      </c>
      <c r="E743" s="47" t="s">
        <v>157</v>
      </c>
      <c r="F743" s="81">
        <v>2807.25</v>
      </c>
      <c r="G743" s="47" t="s">
        <v>155</v>
      </c>
      <c r="H743" s="214" t="s">
        <v>156</v>
      </c>
      <c r="I743" s="214"/>
      <c r="J743" s="56" t="s">
        <v>158</v>
      </c>
      <c r="K743" s="58">
        <v>1207338.82</v>
      </c>
    </row>
    <row r="744" spans="1:11" ht="12.75">
      <c r="A744" s="47" t="s">
        <v>644</v>
      </c>
      <c r="B744" s="47" t="s">
        <v>653</v>
      </c>
      <c r="C744" s="47" t="s">
        <v>335</v>
      </c>
      <c r="D744" s="47" t="s">
        <v>571</v>
      </c>
      <c r="E744" s="47" t="s">
        <v>157</v>
      </c>
      <c r="F744" s="81">
        <v>1850</v>
      </c>
      <c r="G744" s="47" t="s">
        <v>155</v>
      </c>
      <c r="H744" s="214" t="s">
        <v>156</v>
      </c>
      <c r="I744" s="214"/>
      <c r="J744" s="56" t="s">
        <v>158</v>
      </c>
      <c r="K744" s="58">
        <v>1207426</v>
      </c>
    </row>
    <row r="745" spans="1:11" ht="12.75">
      <c r="A745" s="47" t="s">
        <v>644</v>
      </c>
      <c r="B745" s="47" t="s">
        <v>653</v>
      </c>
      <c r="C745" s="47" t="s">
        <v>335</v>
      </c>
      <c r="D745" s="47" t="s">
        <v>287</v>
      </c>
      <c r="E745" s="47" t="s">
        <v>157</v>
      </c>
      <c r="F745" s="82">
        <v>125</v>
      </c>
      <c r="G745" s="47" t="s">
        <v>155</v>
      </c>
      <c r="H745" s="214" t="s">
        <v>156</v>
      </c>
      <c r="I745" s="214"/>
      <c r="J745" s="56" t="s">
        <v>158</v>
      </c>
      <c r="K745" s="58">
        <v>1210754.81</v>
      </c>
    </row>
    <row r="746" spans="1:11" ht="12.75">
      <c r="A746" s="47" t="s">
        <v>644</v>
      </c>
      <c r="B746" s="47" t="s">
        <v>653</v>
      </c>
      <c r="C746" s="47" t="s">
        <v>335</v>
      </c>
      <c r="D746" s="47" t="s">
        <v>657</v>
      </c>
      <c r="E746" s="47" t="s">
        <v>157</v>
      </c>
      <c r="F746" s="81">
        <v>1125</v>
      </c>
      <c r="G746" s="47" t="s">
        <v>155</v>
      </c>
      <c r="H746" s="214" t="s">
        <v>156</v>
      </c>
      <c r="I746" s="214"/>
      <c r="J746" s="56" t="s">
        <v>158</v>
      </c>
      <c r="K746" s="58">
        <v>1212403.12</v>
      </c>
    </row>
    <row r="747" spans="1:11" ht="12.75">
      <c r="A747" s="47" t="s">
        <v>644</v>
      </c>
      <c r="B747" s="47" t="s">
        <v>653</v>
      </c>
      <c r="C747" s="47" t="s">
        <v>335</v>
      </c>
      <c r="D747" s="47" t="s">
        <v>260</v>
      </c>
      <c r="E747" s="47" t="s">
        <v>157</v>
      </c>
      <c r="F747" s="82">
        <v>345</v>
      </c>
      <c r="G747" s="47" t="s">
        <v>155</v>
      </c>
      <c r="H747" s="214" t="s">
        <v>156</v>
      </c>
      <c r="I747" s="214"/>
      <c r="J747" s="56" t="s">
        <v>158</v>
      </c>
      <c r="K747" s="58">
        <v>1213568.37</v>
      </c>
    </row>
    <row r="748" spans="1:11" ht="12.75">
      <c r="A748" s="47" t="s">
        <v>644</v>
      </c>
      <c r="B748" s="47" t="s">
        <v>653</v>
      </c>
      <c r="C748" s="47" t="s">
        <v>335</v>
      </c>
      <c r="D748" s="47" t="s">
        <v>577</v>
      </c>
      <c r="E748" s="47" t="s">
        <v>157</v>
      </c>
      <c r="F748" s="82">
        <v>266.5</v>
      </c>
      <c r="G748" s="47" t="s">
        <v>155</v>
      </c>
      <c r="H748" s="214" t="s">
        <v>156</v>
      </c>
      <c r="I748" s="214"/>
      <c r="J748" s="56" t="s">
        <v>158</v>
      </c>
      <c r="K748" s="58">
        <v>1214966.68</v>
      </c>
    </row>
    <row r="749" spans="1:11" ht="12.75">
      <c r="A749" s="47" t="s">
        <v>644</v>
      </c>
      <c r="B749" s="47" t="s">
        <v>653</v>
      </c>
      <c r="C749" s="47" t="s">
        <v>335</v>
      </c>
      <c r="D749" s="47" t="s">
        <v>658</v>
      </c>
      <c r="E749" s="47" t="s">
        <v>157</v>
      </c>
      <c r="F749" s="82">
        <v>345</v>
      </c>
      <c r="G749" s="47" t="s">
        <v>193</v>
      </c>
      <c r="H749" s="214" t="s">
        <v>156</v>
      </c>
      <c r="I749" s="214"/>
      <c r="J749" s="56" t="s">
        <v>158</v>
      </c>
      <c r="K749" s="58">
        <v>1215538.12</v>
      </c>
    </row>
    <row r="750" spans="1:11" ht="12.75">
      <c r="A750" s="47" t="s">
        <v>644</v>
      </c>
      <c r="B750" s="47" t="s">
        <v>653</v>
      </c>
      <c r="C750" s="47" t="s">
        <v>335</v>
      </c>
      <c r="D750" s="47" t="s">
        <v>659</v>
      </c>
      <c r="E750" s="47" t="s">
        <v>157</v>
      </c>
      <c r="F750" s="82">
        <v>345</v>
      </c>
      <c r="G750" s="47" t="s">
        <v>155</v>
      </c>
      <c r="H750" s="214" t="s">
        <v>156</v>
      </c>
      <c r="I750" s="214"/>
      <c r="J750" s="56" t="s">
        <v>158</v>
      </c>
      <c r="K750" s="58">
        <v>1223631.34</v>
      </c>
    </row>
    <row r="751" spans="1:11" ht="12.75">
      <c r="A751" s="47" t="s">
        <v>644</v>
      </c>
      <c r="B751" s="47" t="s">
        <v>653</v>
      </c>
      <c r="C751" s="47" t="s">
        <v>335</v>
      </c>
      <c r="D751" s="47" t="s">
        <v>660</v>
      </c>
      <c r="E751" s="47" t="s">
        <v>157</v>
      </c>
      <c r="F751" s="82">
        <v>147.5</v>
      </c>
      <c r="G751" s="47" t="s">
        <v>155</v>
      </c>
      <c r="H751" s="214" t="s">
        <v>156</v>
      </c>
      <c r="I751" s="214"/>
      <c r="J751" s="56" t="s">
        <v>158</v>
      </c>
      <c r="K751" s="58">
        <v>1224097.44</v>
      </c>
    </row>
    <row r="752" spans="1:11" ht="12.75">
      <c r="A752" s="47" t="s">
        <v>644</v>
      </c>
      <c r="B752" s="47" t="s">
        <v>653</v>
      </c>
      <c r="C752" s="47" t="s">
        <v>335</v>
      </c>
      <c r="D752" s="47" t="s">
        <v>661</v>
      </c>
      <c r="E752" s="47" t="s">
        <v>157</v>
      </c>
      <c r="F752" s="81">
        <v>4250</v>
      </c>
      <c r="G752" s="47" t="s">
        <v>193</v>
      </c>
      <c r="H752" s="214" t="s">
        <v>156</v>
      </c>
      <c r="I752" s="214"/>
      <c r="J752" s="56" t="s">
        <v>158</v>
      </c>
      <c r="K752" s="58">
        <v>1224860.15</v>
      </c>
    </row>
    <row r="753" spans="1:11" ht="12.75">
      <c r="A753" s="47" t="s">
        <v>644</v>
      </c>
      <c r="B753" s="47" t="s">
        <v>653</v>
      </c>
      <c r="C753" s="47" t="s">
        <v>335</v>
      </c>
      <c r="D753" s="47" t="s">
        <v>662</v>
      </c>
      <c r="E753" s="47" t="s">
        <v>157</v>
      </c>
      <c r="F753" s="82">
        <v>500</v>
      </c>
      <c r="G753" s="47" t="s">
        <v>193</v>
      </c>
      <c r="H753" s="214" t="s">
        <v>156</v>
      </c>
      <c r="I753" s="214"/>
      <c r="J753" s="56" t="s">
        <v>158</v>
      </c>
      <c r="K753" s="58">
        <v>1228848.29</v>
      </c>
    </row>
    <row r="754" spans="1:11" ht="12.75">
      <c r="A754" s="47" t="s">
        <v>644</v>
      </c>
      <c r="B754" s="47" t="s">
        <v>653</v>
      </c>
      <c r="C754" s="47" t="s">
        <v>335</v>
      </c>
      <c r="D754" s="47" t="s">
        <v>663</v>
      </c>
      <c r="E754" s="47" t="s">
        <v>157</v>
      </c>
      <c r="F754" s="81">
        <v>1465</v>
      </c>
      <c r="G754" s="47" t="s">
        <v>193</v>
      </c>
      <c r="H754" s="214" t="s">
        <v>156</v>
      </c>
      <c r="I754" s="214"/>
      <c r="J754" s="56" t="s">
        <v>158</v>
      </c>
      <c r="K754" s="58">
        <v>1229278.29</v>
      </c>
    </row>
    <row r="755" spans="1:11" ht="12.75">
      <c r="A755" s="47" t="s">
        <v>644</v>
      </c>
      <c r="B755" s="47" t="s">
        <v>664</v>
      </c>
      <c r="C755" s="47" t="s">
        <v>314</v>
      </c>
      <c r="D755" s="47" t="s">
        <v>665</v>
      </c>
      <c r="E755" s="47" t="s">
        <v>157</v>
      </c>
      <c r="F755" s="82">
        <v>81</v>
      </c>
      <c r="G755" s="47" t="s">
        <v>155</v>
      </c>
      <c r="H755" s="214" t="s">
        <v>156</v>
      </c>
      <c r="I755" s="214"/>
      <c r="J755" s="56" t="s">
        <v>158</v>
      </c>
      <c r="K755" s="58">
        <v>1232253.5</v>
      </c>
    </row>
    <row r="756" spans="1:11" ht="12.75">
      <c r="A756" s="47" t="s">
        <v>644</v>
      </c>
      <c r="B756" s="47" t="s">
        <v>664</v>
      </c>
      <c r="C756" s="47" t="s">
        <v>314</v>
      </c>
      <c r="D756" s="47" t="s">
        <v>666</v>
      </c>
      <c r="E756" s="47" t="s">
        <v>157</v>
      </c>
      <c r="F756" s="82">
        <v>19</v>
      </c>
      <c r="G756" s="47" t="s">
        <v>155</v>
      </c>
      <c r="H756" s="214" t="s">
        <v>156</v>
      </c>
      <c r="I756" s="214"/>
      <c r="J756" s="56" t="s">
        <v>158</v>
      </c>
      <c r="K756" s="58">
        <v>1240670.87</v>
      </c>
    </row>
    <row r="757" spans="1:11" ht="12.75">
      <c r="A757" s="47" t="s">
        <v>644</v>
      </c>
      <c r="B757" s="47" t="s">
        <v>664</v>
      </c>
      <c r="C757" s="47" t="s">
        <v>314</v>
      </c>
      <c r="D757" s="47" t="s">
        <v>524</v>
      </c>
      <c r="E757" s="47" t="s">
        <v>157</v>
      </c>
      <c r="F757" s="82">
        <v>19</v>
      </c>
      <c r="G757" s="47" t="s">
        <v>306</v>
      </c>
      <c r="H757" s="214" t="s">
        <v>156</v>
      </c>
      <c r="I757" s="214"/>
      <c r="J757" s="56" t="s">
        <v>158</v>
      </c>
      <c r="K757" s="58">
        <v>1243387.87</v>
      </c>
    </row>
    <row r="758" spans="1:11" ht="12.75">
      <c r="A758" s="47" t="s">
        <v>644</v>
      </c>
      <c r="B758" s="47" t="s">
        <v>664</v>
      </c>
      <c r="C758" s="47" t="s">
        <v>314</v>
      </c>
      <c r="D758" s="47" t="s">
        <v>250</v>
      </c>
      <c r="E758" s="47" t="s">
        <v>157</v>
      </c>
      <c r="F758" s="82">
        <v>15</v>
      </c>
      <c r="G758" s="47" t="s">
        <v>155</v>
      </c>
      <c r="H758" s="214" t="s">
        <v>156</v>
      </c>
      <c r="I758" s="214"/>
      <c r="J758" s="56" t="s">
        <v>158</v>
      </c>
      <c r="K758" s="58">
        <v>1243557.36</v>
      </c>
    </row>
    <row r="759" spans="1:11" ht="12.75">
      <c r="A759" s="47" t="s">
        <v>644</v>
      </c>
      <c r="B759" s="47" t="s">
        <v>664</v>
      </c>
      <c r="C759" s="47" t="s">
        <v>314</v>
      </c>
      <c r="D759" s="47" t="s">
        <v>667</v>
      </c>
      <c r="E759" s="47" t="s">
        <v>157</v>
      </c>
      <c r="F759" s="82">
        <v>64.5</v>
      </c>
      <c r="G759" s="47" t="s">
        <v>155</v>
      </c>
      <c r="H759" s="214" t="s">
        <v>156</v>
      </c>
      <c r="I759" s="214"/>
      <c r="J759" s="56" t="s">
        <v>158</v>
      </c>
      <c r="K759" s="58">
        <v>1243856.58</v>
      </c>
    </row>
    <row r="760" spans="1:11" ht="12.75">
      <c r="A760" s="47" t="s">
        <v>644</v>
      </c>
      <c r="B760" s="47" t="s">
        <v>664</v>
      </c>
      <c r="C760" s="47" t="s">
        <v>314</v>
      </c>
      <c r="D760" s="47" t="s">
        <v>668</v>
      </c>
      <c r="E760" s="47" t="s">
        <v>157</v>
      </c>
      <c r="F760" s="82">
        <v>93</v>
      </c>
      <c r="G760" s="47" t="s">
        <v>155</v>
      </c>
      <c r="H760" s="214" t="s">
        <v>156</v>
      </c>
      <c r="I760" s="214"/>
      <c r="J760" s="56" t="s">
        <v>158</v>
      </c>
      <c r="K760" s="58">
        <v>1244030.94</v>
      </c>
    </row>
    <row r="761" spans="1:11" ht="12.75">
      <c r="A761" s="47" t="s">
        <v>644</v>
      </c>
      <c r="B761" s="47" t="s">
        <v>664</v>
      </c>
      <c r="C761" s="47" t="s">
        <v>314</v>
      </c>
      <c r="D761" s="47" t="s">
        <v>171</v>
      </c>
      <c r="E761" s="47" t="s">
        <v>157</v>
      </c>
      <c r="F761" s="82">
        <v>18</v>
      </c>
      <c r="G761" s="47" t="s">
        <v>155</v>
      </c>
      <c r="H761" s="214" t="s">
        <v>156</v>
      </c>
      <c r="I761" s="214"/>
      <c r="J761" s="56" t="s">
        <v>158</v>
      </c>
      <c r="K761" s="58">
        <v>1244330.16</v>
      </c>
    </row>
    <row r="762" spans="1:11" ht="12.75">
      <c r="A762" s="47" t="s">
        <v>644</v>
      </c>
      <c r="B762" s="47" t="s">
        <v>664</v>
      </c>
      <c r="C762" s="47" t="s">
        <v>314</v>
      </c>
      <c r="D762" s="47" t="s">
        <v>528</v>
      </c>
      <c r="E762" s="47" t="s">
        <v>157</v>
      </c>
      <c r="F762" s="82">
        <v>297</v>
      </c>
      <c r="G762" s="47" t="s">
        <v>155</v>
      </c>
      <c r="H762" s="214" t="s">
        <v>156</v>
      </c>
      <c r="I762" s="214"/>
      <c r="J762" s="56" t="s">
        <v>158</v>
      </c>
      <c r="K762" s="58">
        <v>1244591.7</v>
      </c>
    </row>
    <row r="763" spans="1:11" ht="12.75">
      <c r="A763" s="47" t="s">
        <v>644</v>
      </c>
      <c r="B763" s="47" t="s">
        <v>664</v>
      </c>
      <c r="C763" s="47" t="s">
        <v>314</v>
      </c>
      <c r="D763" s="47" t="s">
        <v>529</v>
      </c>
      <c r="E763" s="47" t="s">
        <v>157</v>
      </c>
      <c r="F763" s="82">
        <v>59</v>
      </c>
      <c r="G763" s="47" t="s">
        <v>155</v>
      </c>
      <c r="H763" s="214" t="s">
        <v>156</v>
      </c>
      <c r="I763" s="214"/>
      <c r="J763" s="56" t="s">
        <v>158</v>
      </c>
      <c r="K763" s="58">
        <v>1244713.73</v>
      </c>
    </row>
    <row r="764" spans="1:11" ht="12.75">
      <c r="A764" s="47" t="s">
        <v>644</v>
      </c>
      <c r="B764" s="47" t="s">
        <v>664</v>
      </c>
      <c r="C764" s="47" t="s">
        <v>314</v>
      </c>
      <c r="D764" s="47" t="s">
        <v>669</v>
      </c>
      <c r="E764" s="47" t="s">
        <v>157</v>
      </c>
      <c r="F764" s="82">
        <v>518</v>
      </c>
      <c r="G764" s="47" t="s">
        <v>155</v>
      </c>
      <c r="H764" s="214" t="s">
        <v>156</v>
      </c>
      <c r="I764" s="214"/>
      <c r="J764" s="56" t="s">
        <v>158</v>
      </c>
      <c r="K764" s="58">
        <v>1250645.93</v>
      </c>
    </row>
    <row r="765" spans="1:11" ht="12.75">
      <c r="A765" s="47" t="s">
        <v>644</v>
      </c>
      <c r="B765" s="47" t="s">
        <v>664</v>
      </c>
      <c r="C765" s="47" t="s">
        <v>314</v>
      </c>
      <c r="D765" s="47" t="s">
        <v>670</v>
      </c>
      <c r="E765" s="47" t="s">
        <v>157</v>
      </c>
      <c r="F765" s="81">
        <v>5950</v>
      </c>
      <c r="G765" s="47" t="s">
        <v>155</v>
      </c>
      <c r="H765" s="214" t="s">
        <v>156</v>
      </c>
      <c r="I765" s="214"/>
      <c r="J765" s="56" t="s">
        <v>158</v>
      </c>
      <c r="K765" s="58">
        <v>1250820.29</v>
      </c>
    </row>
    <row r="766" spans="1:11" ht="12.75">
      <c r="A766" s="47" t="s">
        <v>644</v>
      </c>
      <c r="B766" s="47" t="s">
        <v>664</v>
      </c>
      <c r="C766" s="47" t="s">
        <v>314</v>
      </c>
      <c r="D766" s="47" t="s">
        <v>671</v>
      </c>
      <c r="E766" s="47" t="s">
        <v>157</v>
      </c>
      <c r="F766" s="82">
        <v>7.5</v>
      </c>
      <c r="G766" s="47" t="s">
        <v>193</v>
      </c>
      <c r="H766" s="214" t="s">
        <v>156</v>
      </c>
      <c r="I766" s="214"/>
      <c r="J766" s="56" t="s">
        <v>158</v>
      </c>
      <c r="K766" s="58">
        <v>1254997.41</v>
      </c>
    </row>
    <row r="767" spans="1:11" ht="12.75">
      <c r="A767" s="47" t="s">
        <v>644</v>
      </c>
      <c r="B767" s="47" t="s">
        <v>664</v>
      </c>
      <c r="C767" s="47" t="s">
        <v>314</v>
      </c>
      <c r="D767" s="47" t="s">
        <v>672</v>
      </c>
      <c r="E767" s="47" t="s">
        <v>157</v>
      </c>
      <c r="F767" s="82">
        <v>10.5</v>
      </c>
      <c r="G767" s="47" t="s">
        <v>193</v>
      </c>
      <c r="H767" s="214" t="s">
        <v>156</v>
      </c>
      <c r="I767" s="214"/>
      <c r="J767" s="56" t="s">
        <v>158</v>
      </c>
      <c r="K767" s="58">
        <v>1259997.41</v>
      </c>
    </row>
    <row r="768" spans="1:11" ht="12.75">
      <c r="A768" s="47" t="s">
        <v>644</v>
      </c>
      <c r="B768" s="47" t="s">
        <v>664</v>
      </c>
      <c r="C768" s="47" t="s">
        <v>314</v>
      </c>
      <c r="D768" s="47" t="s">
        <v>673</v>
      </c>
      <c r="E768" s="47" t="s">
        <v>157</v>
      </c>
      <c r="F768" s="82">
        <v>129</v>
      </c>
      <c r="G768" s="47" t="s">
        <v>235</v>
      </c>
      <c r="H768" s="214" t="s">
        <v>156</v>
      </c>
      <c r="I768" s="214"/>
      <c r="J768" s="56" t="s">
        <v>158</v>
      </c>
      <c r="K768" s="58">
        <v>1261037.24</v>
      </c>
    </row>
    <row r="769" spans="1:11" ht="12.75">
      <c r="A769" s="47" t="s">
        <v>644</v>
      </c>
      <c r="B769" s="47" t="s">
        <v>674</v>
      </c>
      <c r="C769" s="47" t="s">
        <v>316</v>
      </c>
      <c r="D769" s="47" t="s">
        <v>532</v>
      </c>
      <c r="E769" s="47" t="s">
        <v>157</v>
      </c>
      <c r="F769" s="82">
        <v>357</v>
      </c>
      <c r="G769" s="47" t="s">
        <v>155</v>
      </c>
      <c r="H769" s="214" t="s">
        <v>156</v>
      </c>
      <c r="I769" s="214"/>
      <c r="J769" s="56" t="s">
        <v>158</v>
      </c>
      <c r="K769" s="58">
        <v>1261243.55</v>
      </c>
    </row>
    <row r="770" spans="1:11" ht="12.75">
      <c r="A770" s="47" t="s">
        <v>644</v>
      </c>
      <c r="B770" s="47" t="s">
        <v>674</v>
      </c>
      <c r="C770" s="47" t="s">
        <v>316</v>
      </c>
      <c r="D770" s="47" t="s">
        <v>577</v>
      </c>
      <c r="E770" s="47" t="s">
        <v>157</v>
      </c>
      <c r="F770" s="82">
        <v>533</v>
      </c>
      <c r="G770" s="47" t="s">
        <v>155</v>
      </c>
      <c r="H770" s="214" t="s">
        <v>156</v>
      </c>
      <c r="I770" s="214"/>
      <c r="J770" s="56" t="s">
        <v>158</v>
      </c>
      <c r="K770" s="58">
        <v>1261442.41</v>
      </c>
    </row>
    <row r="771" spans="1:11" ht="12.75">
      <c r="A771" s="47" t="s">
        <v>644</v>
      </c>
      <c r="B771" s="47" t="s">
        <v>675</v>
      </c>
      <c r="C771" s="47" t="s">
        <v>314</v>
      </c>
      <c r="D771" s="47" t="s">
        <v>261</v>
      </c>
      <c r="E771" s="47" t="s">
        <v>157</v>
      </c>
      <c r="F771" s="81">
        <v>37400</v>
      </c>
      <c r="G771" s="47" t="s">
        <v>155</v>
      </c>
      <c r="H771" s="214" t="s">
        <v>156</v>
      </c>
      <c r="I771" s="214"/>
      <c r="J771" s="56" t="s">
        <v>158</v>
      </c>
      <c r="K771" s="58">
        <v>1262044.11</v>
      </c>
    </row>
    <row r="772" spans="1:11" ht="12.75">
      <c r="A772" s="47" t="s">
        <v>644</v>
      </c>
      <c r="B772" s="47" t="s">
        <v>675</v>
      </c>
      <c r="C772" s="47" t="s">
        <v>314</v>
      </c>
      <c r="D772" s="47" t="s">
        <v>262</v>
      </c>
      <c r="E772" s="47" t="s">
        <v>157</v>
      </c>
      <c r="F772" s="81">
        <v>18190</v>
      </c>
      <c r="G772" s="47" t="s">
        <v>235</v>
      </c>
      <c r="H772" s="214" t="s">
        <v>156</v>
      </c>
      <c r="I772" s="214"/>
      <c r="J772" s="56" t="s">
        <v>158</v>
      </c>
      <c r="K772" s="58">
        <v>1263083.94</v>
      </c>
    </row>
    <row r="773" spans="1:11" ht="12.75">
      <c r="A773" s="47" t="s">
        <v>644</v>
      </c>
      <c r="B773" s="47" t="s">
        <v>676</v>
      </c>
      <c r="C773" s="47" t="s">
        <v>314</v>
      </c>
      <c r="D773" s="47" t="s">
        <v>261</v>
      </c>
      <c r="E773" s="47" t="s">
        <v>157</v>
      </c>
      <c r="F773" s="81">
        <v>39100</v>
      </c>
      <c r="G773" s="47" t="s">
        <v>155</v>
      </c>
      <c r="H773" s="214" t="s">
        <v>156</v>
      </c>
      <c r="I773" s="214"/>
      <c r="J773" s="56" t="s">
        <v>158</v>
      </c>
      <c r="K773" s="58">
        <v>1263522.35</v>
      </c>
    </row>
    <row r="774" spans="1:11" ht="12.75">
      <c r="A774" s="47" t="s">
        <v>644</v>
      </c>
      <c r="B774" s="47" t="s">
        <v>676</v>
      </c>
      <c r="C774" s="47" t="s">
        <v>314</v>
      </c>
      <c r="D774" s="47" t="s">
        <v>262</v>
      </c>
      <c r="E774" s="47" t="s">
        <v>157</v>
      </c>
      <c r="F774" s="81">
        <v>46010</v>
      </c>
      <c r="G774" s="47" t="s">
        <v>155</v>
      </c>
      <c r="H774" s="214" t="s">
        <v>156</v>
      </c>
      <c r="I774" s="214"/>
      <c r="J774" s="56" t="s">
        <v>158</v>
      </c>
      <c r="K774" s="58">
        <v>1263999.62</v>
      </c>
    </row>
    <row r="775" spans="1:11" ht="12.75">
      <c r="A775" s="47" t="s">
        <v>644</v>
      </c>
      <c r="B775" s="47" t="s">
        <v>677</v>
      </c>
      <c r="C775" s="47" t="s">
        <v>678</v>
      </c>
      <c r="D775" s="47" t="s">
        <v>679</v>
      </c>
      <c r="E775" s="47" t="s">
        <v>157</v>
      </c>
      <c r="F775" s="84">
        <v>350000</v>
      </c>
      <c r="G775" s="47" t="s">
        <v>235</v>
      </c>
      <c r="H775" s="214" t="s">
        <v>156</v>
      </c>
      <c r="I775" s="214"/>
      <c r="J775" s="56" t="s">
        <v>158</v>
      </c>
      <c r="K775" s="58">
        <v>1265732.67</v>
      </c>
    </row>
    <row r="776" spans="1:11" ht="12.75">
      <c r="A776" s="47" t="s">
        <v>644</v>
      </c>
      <c r="B776" s="47" t="s">
        <v>680</v>
      </c>
      <c r="C776" s="47" t="s">
        <v>347</v>
      </c>
      <c r="D776" s="47" t="s">
        <v>681</v>
      </c>
      <c r="E776" s="47" t="s">
        <v>157</v>
      </c>
      <c r="F776" s="79">
        <v>1805.09</v>
      </c>
      <c r="G776" s="47" t="s">
        <v>155</v>
      </c>
      <c r="H776" s="214" t="s">
        <v>156</v>
      </c>
      <c r="I776" s="214"/>
      <c r="J776" s="56" t="s">
        <v>158</v>
      </c>
      <c r="K776" s="58">
        <v>1266145.29</v>
      </c>
    </row>
    <row r="777" spans="1:11" ht="12.75">
      <c r="A777" s="47" t="s">
        <v>644</v>
      </c>
      <c r="B777" s="47" t="s">
        <v>682</v>
      </c>
      <c r="C777" s="47" t="s">
        <v>329</v>
      </c>
      <c r="D777" s="47" t="s">
        <v>681</v>
      </c>
      <c r="E777" s="47" t="s">
        <v>157</v>
      </c>
      <c r="F777" s="79">
        <v>2406.78</v>
      </c>
      <c r="G777" s="47" t="s">
        <v>155</v>
      </c>
      <c r="H777" s="214" t="s">
        <v>156</v>
      </c>
      <c r="I777" s="214"/>
      <c r="J777" s="56" t="s">
        <v>158</v>
      </c>
      <c r="K777" s="58">
        <v>1266622.56</v>
      </c>
    </row>
    <row r="778" spans="1:11" ht="12.75">
      <c r="A778" s="47" t="s">
        <v>644</v>
      </c>
      <c r="B778" s="47" t="s">
        <v>683</v>
      </c>
      <c r="C778" s="47" t="s">
        <v>327</v>
      </c>
      <c r="D778" s="47" t="s">
        <v>681</v>
      </c>
      <c r="E778" s="47" t="s">
        <v>157</v>
      </c>
      <c r="F778" s="79">
        <v>3008.48</v>
      </c>
      <c r="G778" s="47" t="s">
        <v>155</v>
      </c>
      <c r="H778" s="214" t="s">
        <v>156</v>
      </c>
      <c r="I778" s="214"/>
      <c r="J778" s="56" t="s">
        <v>158</v>
      </c>
      <c r="K778" s="58">
        <v>1267877.99</v>
      </c>
    </row>
    <row r="779" spans="1:11" ht="12.75">
      <c r="A779" s="47" t="s">
        <v>644</v>
      </c>
      <c r="B779" s="47" t="s">
        <v>684</v>
      </c>
      <c r="C779" s="47" t="s">
        <v>421</v>
      </c>
      <c r="D779" s="47" t="s">
        <v>444</v>
      </c>
      <c r="E779" s="47" t="s">
        <v>157</v>
      </c>
      <c r="F779" s="86">
        <v>4528.53</v>
      </c>
      <c r="G779" s="47" t="s">
        <v>155</v>
      </c>
      <c r="H779" s="214" t="s">
        <v>156</v>
      </c>
      <c r="I779" s="214"/>
      <c r="J779" s="56" t="s">
        <v>158</v>
      </c>
      <c r="K779" s="58">
        <v>1268479.69</v>
      </c>
    </row>
    <row r="780" spans="1:11" ht="12.75">
      <c r="A780" s="47" t="s">
        <v>644</v>
      </c>
      <c r="B780" s="47" t="s">
        <v>685</v>
      </c>
      <c r="C780" s="47" t="s">
        <v>416</v>
      </c>
      <c r="D780" s="47" t="s">
        <v>417</v>
      </c>
      <c r="E780" s="47" t="s">
        <v>157</v>
      </c>
      <c r="F780" s="86">
        <v>23728.81</v>
      </c>
      <c r="G780" s="47" t="s">
        <v>193</v>
      </c>
      <c r="H780" s="214" t="s">
        <v>156</v>
      </c>
      <c r="I780" s="214"/>
      <c r="J780" s="56" t="s">
        <v>158</v>
      </c>
      <c r="K780" s="58">
        <v>1353146.52</v>
      </c>
    </row>
    <row r="781" spans="1:11" ht="12.75">
      <c r="A781" s="47" t="s">
        <v>644</v>
      </c>
      <c r="B781" s="47" t="s">
        <v>686</v>
      </c>
      <c r="C781" s="47" t="s">
        <v>431</v>
      </c>
      <c r="D781" s="47" t="s">
        <v>436</v>
      </c>
      <c r="E781" s="47" t="s">
        <v>157</v>
      </c>
      <c r="F781" s="86">
        <v>1581.7</v>
      </c>
      <c r="G781" s="47" t="s">
        <v>193</v>
      </c>
      <c r="H781" s="214" t="s">
        <v>156</v>
      </c>
      <c r="I781" s="214"/>
      <c r="J781" s="56" t="s">
        <v>158</v>
      </c>
      <c r="K781" s="58">
        <v>1359254.15</v>
      </c>
    </row>
    <row r="782" spans="1:11" ht="12.75">
      <c r="A782" s="47" t="s">
        <v>644</v>
      </c>
      <c r="B782" s="47" t="s">
        <v>687</v>
      </c>
      <c r="C782" s="47" t="s">
        <v>413</v>
      </c>
      <c r="D782" s="47" t="s">
        <v>434</v>
      </c>
      <c r="E782" s="47" t="s">
        <v>157</v>
      </c>
      <c r="F782" s="86">
        <v>1055.28</v>
      </c>
      <c r="G782" s="47" t="s">
        <v>193</v>
      </c>
      <c r="H782" s="214" t="s">
        <v>156</v>
      </c>
      <c r="I782" s="214"/>
      <c r="J782" s="56" t="s">
        <v>158</v>
      </c>
      <c r="K782" s="58">
        <v>1359932.12</v>
      </c>
    </row>
    <row r="783" spans="1:11" ht="12.75">
      <c r="A783" s="47" t="s">
        <v>644</v>
      </c>
      <c r="B783" s="47" t="s">
        <v>688</v>
      </c>
      <c r="C783" s="47" t="s">
        <v>431</v>
      </c>
      <c r="D783" s="47" t="s">
        <v>432</v>
      </c>
      <c r="E783" s="47" t="s">
        <v>157</v>
      </c>
      <c r="F783" s="86">
        <v>12054.85</v>
      </c>
      <c r="G783" s="47" t="s">
        <v>193</v>
      </c>
      <c r="H783" s="214" t="s">
        <v>156</v>
      </c>
      <c r="I783" s="214"/>
      <c r="J783" s="56" t="s">
        <v>158</v>
      </c>
      <c r="K783" s="58">
        <v>1360582.12</v>
      </c>
    </row>
    <row r="784" spans="1:11" ht="12.75">
      <c r="A784" s="47" t="s">
        <v>644</v>
      </c>
      <c r="B784" s="47" t="s">
        <v>689</v>
      </c>
      <c r="C784" s="47" t="s">
        <v>424</v>
      </c>
      <c r="D784" s="47" t="s">
        <v>425</v>
      </c>
      <c r="E784" s="47" t="s">
        <v>157</v>
      </c>
      <c r="F784" s="86">
        <v>3207.11</v>
      </c>
      <c r="G784" s="47" t="s">
        <v>155</v>
      </c>
      <c r="H784" s="214" t="s">
        <v>156</v>
      </c>
      <c r="I784" s="214"/>
      <c r="J784" s="56" t="s">
        <v>158</v>
      </c>
      <c r="K784" s="58">
        <v>1364368.52</v>
      </c>
    </row>
    <row r="785" spans="1:11" ht="12.75">
      <c r="A785" s="47" t="s">
        <v>644</v>
      </c>
      <c r="B785" s="47" t="s">
        <v>690</v>
      </c>
      <c r="C785" s="47" t="s">
        <v>413</v>
      </c>
      <c r="D785" s="47" t="s">
        <v>419</v>
      </c>
      <c r="E785" s="47" t="s">
        <v>157</v>
      </c>
      <c r="F785" s="86">
        <v>143081.37</v>
      </c>
      <c r="G785" s="47" t="s">
        <v>155</v>
      </c>
      <c r="H785" s="214" t="s">
        <v>156</v>
      </c>
      <c r="I785" s="214"/>
      <c r="J785" s="56" t="s">
        <v>158</v>
      </c>
      <c r="K785" s="58">
        <v>1369568.52</v>
      </c>
    </row>
    <row r="786" spans="1:11" ht="12.75">
      <c r="A786" s="47" t="s">
        <v>644</v>
      </c>
      <c r="B786" s="47" t="s">
        <v>691</v>
      </c>
      <c r="C786" s="47" t="s">
        <v>421</v>
      </c>
      <c r="D786" s="47" t="s">
        <v>422</v>
      </c>
      <c r="E786" s="47" t="s">
        <v>157</v>
      </c>
      <c r="F786" s="86">
        <v>1011.12</v>
      </c>
      <c r="G786" s="47" t="s">
        <v>155</v>
      </c>
      <c r="H786" s="214" t="s">
        <v>156</v>
      </c>
      <c r="I786" s="214"/>
      <c r="J786" s="56" t="s">
        <v>158</v>
      </c>
      <c r="K786" s="58">
        <v>1369688.21</v>
      </c>
    </row>
    <row r="787" spans="1:11" ht="12.75">
      <c r="A787" s="47" t="s">
        <v>644</v>
      </c>
      <c r="B787" s="47" t="s">
        <v>692</v>
      </c>
      <c r="C787" s="47" t="s">
        <v>446</v>
      </c>
      <c r="D787" s="47" t="s">
        <v>414</v>
      </c>
      <c r="E787" s="47" t="s">
        <v>157</v>
      </c>
      <c r="F787" s="88">
        <v>267.67</v>
      </c>
      <c r="G787" s="47" t="s">
        <v>155</v>
      </c>
      <c r="H787" s="214" t="s">
        <v>156</v>
      </c>
      <c r="I787" s="214"/>
      <c r="J787" s="56" t="s">
        <v>158</v>
      </c>
      <c r="K787" s="58">
        <v>1369949.75</v>
      </c>
    </row>
    <row r="788" spans="1:11" ht="12.75">
      <c r="A788" s="47" t="s">
        <v>644</v>
      </c>
      <c r="B788" s="47" t="s">
        <v>693</v>
      </c>
      <c r="C788" s="47" t="s">
        <v>410</v>
      </c>
      <c r="D788" s="47" t="s">
        <v>456</v>
      </c>
      <c r="E788" s="47" t="s">
        <v>157</v>
      </c>
      <c r="F788" s="86">
        <v>34503.92</v>
      </c>
      <c r="G788" s="47" t="s">
        <v>155</v>
      </c>
      <c r="H788" s="214" t="s">
        <v>156</v>
      </c>
      <c r="I788" s="214"/>
      <c r="J788" s="56" t="s">
        <v>158</v>
      </c>
      <c r="K788" s="58">
        <v>1375136.47</v>
      </c>
    </row>
    <row r="789" spans="1:11" ht="12.75">
      <c r="A789" s="47" t="s">
        <v>644</v>
      </c>
      <c r="B789" s="47" t="s">
        <v>694</v>
      </c>
      <c r="C789" s="47" t="s">
        <v>410</v>
      </c>
      <c r="D789" s="47" t="s">
        <v>411</v>
      </c>
      <c r="E789" s="47" t="s">
        <v>157</v>
      </c>
      <c r="F789" s="86">
        <v>103538.5</v>
      </c>
      <c r="G789" s="47" t="s">
        <v>155</v>
      </c>
      <c r="H789" s="214" t="s">
        <v>156</v>
      </c>
      <c r="I789" s="214"/>
      <c r="J789" s="56" t="s">
        <v>158</v>
      </c>
      <c r="K789" s="58">
        <v>1402920.09</v>
      </c>
    </row>
    <row r="790" spans="1:11" ht="12.75">
      <c r="A790" s="47" t="s">
        <v>644</v>
      </c>
      <c r="B790" s="47" t="s">
        <v>695</v>
      </c>
      <c r="C790" s="47" t="s">
        <v>403</v>
      </c>
      <c r="D790" s="47" t="s">
        <v>460</v>
      </c>
      <c r="E790" s="47" t="s">
        <v>157</v>
      </c>
      <c r="F790" s="89">
        <v>25.55</v>
      </c>
      <c r="G790" s="47" t="s">
        <v>155</v>
      </c>
      <c r="H790" s="214" t="s">
        <v>156</v>
      </c>
      <c r="I790" s="214"/>
      <c r="J790" s="56" t="s">
        <v>158</v>
      </c>
      <c r="K790" s="58">
        <v>1405770.09</v>
      </c>
    </row>
    <row r="791" spans="1:11" ht="12.75">
      <c r="A791" s="47" t="s">
        <v>644</v>
      </c>
      <c r="B791" s="47" t="s">
        <v>695</v>
      </c>
      <c r="C791" s="47" t="s">
        <v>405</v>
      </c>
      <c r="D791" s="47" t="s">
        <v>460</v>
      </c>
      <c r="E791" s="47" t="s">
        <v>157</v>
      </c>
      <c r="F791" s="89">
        <v>10.74</v>
      </c>
      <c r="G791" s="47" t="s">
        <v>155</v>
      </c>
      <c r="H791" s="214" t="s">
        <v>156</v>
      </c>
      <c r="I791" s="214"/>
      <c r="J791" s="56" t="s">
        <v>158</v>
      </c>
      <c r="K791" s="58">
        <v>1405810.09</v>
      </c>
    </row>
    <row r="792" spans="1:11" ht="12.75">
      <c r="A792" s="47" t="s">
        <v>644</v>
      </c>
      <c r="B792" s="47" t="s">
        <v>695</v>
      </c>
      <c r="C792" s="47" t="s">
        <v>461</v>
      </c>
      <c r="D792" s="47" t="s">
        <v>460</v>
      </c>
      <c r="E792" s="47" t="s">
        <v>157</v>
      </c>
      <c r="F792" s="90">
        <v>1099.51</v>
      </c>
      <c r="G792" s="47" t="s">
        <v>193</v>
      </c>
      <c r="H792" s="214" t="s">
        <v>156</v>
      </c>
      <c r="I792" s="214"/>
      <c r="J792" s="56" t="s">
        <v>158</v>
      </c>
      <c r="K792" s="58">
        <v>1455810.09</v>
      </c>
    </row>
    <row r="793" spans="1:11" ht="12.75">
      <c r="A793" s="47" t="s">
        <v>644</v>
      </c>
      <c r="B793" s="47" t="s">
        <v>695</v>
      </c>
      <c r="C793" s="47" t="s">
        <v>406</v>
      </c>
      <c r="D793" s="47" t="s">
        <v>460</v>
      </c>
      <c r="E793" s="47" t="s">
        <v>157</v>
      </c>
      <c r="F793" s="89">
        <v>12.79</v>
      </c>
      <c r="G793" s="47" t="s">
        <v>193</v>
      </c>
      <c r="H793" s="214" t="s">
        <v>156</v>
      </c>
      <c r="I793" s="214"/>
      <c r="J793" s="56" t="s">
        <v>158</v>
      </c>
      <c r="K793" s="58">
        <v>1475810.09</v>
      </c>
    </row>
    <row r="794" spans="1:11" ht="12.75">
      <c r="A794" s="47" t="s">
        <v>644</v>
      </c>
      <c r="B794" s="47" t="s">
        <v>695</v>
      </c>
      <c r="C794" s="47" t="s">
        <v>378</v>
      </c>
      <c r="D794" s="47" t="s">
        <v>460</v>
      </c>
      <c r="E794" s="47" t="s">
        <v>157</v>
      </c>
      <c r="F794" s="89">
        <v>12.79</v>
      </c>
      <c r="G794" s="47" t="s">
        <v>155</v>
      </c>
      <c r="H794" s="214" t="s">
        <v>156</v>
      </c>
      <c r="I794" s="214"/>
      <c r="J794" s="56" t="s">
        <v>158</v>
      </c>
      <c r="K794" s="58">
        <v>1478058.39</v>
      </c>
    </row>
    <row r="795" spans="1:11" ht="12.75">
      <c r="A795" s="47" t="s">
        <v>644</v>
      </c>
      <c r="B795" s="47" t="s">
        <v>695</v>
      </c>
      <c r="C795" s="47" t="s">
        <v>407</v>
      </c>
      <c r="D795" s="47" t="s">
        <v>460</v>
      </c>
      <c r="E795" s="47" t="s">
        <v>157</v>
      </c>
      <c r="F795" s="89">
        <v>12.79</v>
      </c>
      <c r="G795" s="47" t="s">
        <v>155</v>
      </c>
      <c r="H795" s="214" t="s">
        <v>156</v>
      </c>
      <c r="I795" s="214"/>
      <c r="J795" s="56" t="s">
        <v>158</v>
      </c>
      <c r="K795" s="58">
        <v>1481151.61</v>
      </c>
    </row>
    <row r="796" spans="1:11" ht="12.75">
      <c r="A796" s="47" t="s">
        <v>644</v>
      </c>
      <c r="B796" s="47" t="s">
        <v>696</v>
      </c>
      <c r="C796" s="47" t="s">
        <v>403</v>
      </c>
      <c r="D796" s="47" t="s">
        <v>404</v>
      </c>
      <c r="E796" s="47" t="s">
        <v>157</v>
      </c>
      <c r="F796" s="87">
        <v>20.56</v>
      </c>
      <c r="G796" s="47" t="s">
        <v>193</v>
      </c>
      <c r="H796" s="214" t="s">
        <v>156</v>
      </c>
      <c r="I796" s="214"/>
      <c r="J796" s="56" t="s">
        <v>158</v>
      </c>
      <c r="K796" s="58">
        <v>1481192.73</v>
      </c>
    </row>
    <row r="797" spans="1:11" ht="12.75">
      <c r="A797" s="47" t="s">
        <v>644</v>
      </c>
      <c r="B797" s="47" t="s">
        <v>696</v>
      </c>
      <c r="C797" s="47" t="s">
        <v>405</v>
      </c>
      <c r="D797" s="47" t="s">
        <v>404</v>
      </c>
      <c r="E797" s="47" t="s">
        <v>157</v>
      </c>
      <c r="F797" s="87">
        <v>8.64</v>
      </c>
      <c r="G797" s="47" t="s">
        <v>193</v>
      </c>
      <c r="H797" s="214" t="s">
        <v>156</v>
      </c>
      <c r="I797" s="214"/>
      <c r="J797" s="56" t="s">
        <v>158</v>
      </c>
      <c r="K797" s="58">
        <v>1481274.97</v>
      </c>
    </row>
    <row r="798" spans="1:11" ht="12.75">
      <c r="A798" s="47" t="s">
        <v>644</v>
      </c>
      <c r="B798" s="47" t="s">
        <v>696</v>
      </c>
      <c r="C798" s="47" t="s">
        <v>406</v>
      </c>
      <c r="D798" s="47" t="s">
        <v>404</v>
      </c>
      <c r="E798" s="47" t="s">
        <v>157</v>
      </c>
      <c r="F798" s="87">
        <v>10.28</v>
      </c>
      <c r="G798" s="47" t="s">
        <v>193</v>
      </c>
      <c r="H798" s="214" t="s">
        <v>156</v>
      </c>
      <c r="I798" s="214"/>
      <c r="J798" s="56" t="s">
        <v>158</v>
      </c>
      <c r="K798" s="58">
        <v>1486024.33</v>
      </c>
    </row>
    <row r="799" spans="1:11" ht="12.75">
      <c r="A799" s="47" t="s">
        <v>644</v>
      </c>
      <c r="B799" s="47" t="s">
        <v>696</v>
      </c>
      <c r="C799" s="47" t="s">
        <v>378</v>
      </c>
      <c r="D799" s="47" t="s">
        <v>404</v>
      </c>
      <c r="E799" s="47" t="s">
        <v>157</v>
      </c>
      <c r="F799" s="87">
        <v>10.28</v>
      </c>
      <c r="G799" s="47" t="s">
        <v>193</v>
      </c>
      <c r="H799" s="214" t="s">
        <v>156</v>
      </c>
      <c r="I799" s="214"/>
      <c r="J799" s="56" t="s">
        <v>158</v>
      </c>
      <c r="K799" s="58">
        <v>1486065.45</v>
      </c>
    </row>
    <row r="800" spans="1:11" ht="12.75">
      <c r="A800" s="47" t="s">
        <v>644</v>
      </c>
      <c r="B800" s="47" t="s">
        <v>696</v>
      </c>
      <c r="C800" s="47" t="s">
        <v>407</v>
      </c>
      <c r="D800" s="47" t="s">
        <v>404</v>
      </c>
      <c r="E800" s="47" t="s">
        <v>157</v>
      </c>
      <c r="F800" s="87">
        <v>10.28</v>
      </c>
      <c r="G800" s="47" t="s">
        <v>193</v>
      </c>
      <c r="H800" s="214" t="s">
        <v>156</v>
      </c>
      <c r="I800" s="214"/>
      <c r="J800" s="56" t="s">
        <v>158</v>
      </c>
      <c r="K800" s="58">
        <v>1486127.13</v>
      </c>
    </row>
    <row r="801" spans="1:11" ht="12.75">
      <c r="A801" s="47" t="s">
        <v>644</v>
      </c>
      <c r="B801" s="47" t="s">
        <v>696</v>
      </c>
      <c r="C801" s="47" t="s">
        <v>408</v>
      </c>
      <c r="D801" s="47" t="s">
        <v>404</v>
      </c>
      <c r="E801" s="47" t="s">
        <v>157</v>
      </c>
      <c r="F801" s="87">
        <v>873.8</v>
      </c>
      <c r="G801" s="47" t="s">
        <v>193</v>
      </c>
      <c r="H801" s="214" t="s">
        <v>156</v>
      </c>
      <c r="I801" s="214"/>
      <c r="J801" s="56" t="s">
        <v>158</v>
      </c>
      <c r="K801" s="58">
        <v>1486680.19</v>
      </c>
    </row>
    <row r="802" spans="1:11" ht="12.75">
      <c r="A802" s="47" t="s">
        <v>644</v>
      </c>
      <c r="B802" s="47" t="s">
        <v>697</v>
      </c>
      <c r="C802" s="47" t="s">
        <v>408</v>
      </c>
      <c r="D802" s="47" t="s">
        <v>698</v>
      </c>
      <c r="E802" s="47" t="s">
        <v>157</v>
      </c>
      <c r="F802" s="94">
        <v>960719.49</v>
      </c>
      <c r="G802" s="47" t="s">
        <v>193</v>
      </c>
      <c r="H802" s="214" t="s">
        <v>156</v>
      </c>
      <c r="I802" s="214"/>
      <c r="J802" s="56" t="s">
        <v>158</v>
      </c>
      <c r="K802" s="58">
        <v>1490366.19</v>
      </c>
    </row>
    <row r="803" spans="1:11" ht="12.75">
      <c r="A803" s="47" t="s">
        <v>1062</v>
      </c>
      <c r="B803" s="47" t="s">
        <v>1074</v>
      </c>
      <c r="C803" s="47" t="s">
        <v>154</v>
      </c>
      <c r="D803" s="47" t="s">
        <v>468</v>
      </c>
      <c r="E803" s="47" t="s">
        <v>157</v>
      </c>
      <c r="F803" s="80">
        <v>98.1</v>
      </c>
      <c r="G803" s="47" t="s">
        <v>193</v>
      </c>
      <c r="H803" s="214" t="s">
        <v>156</v>
      </c>
      <c r="I803" s="214"/>
      <c r="J803" s="56" t="s">
        <v>158</v>
      </c>
      <c r="K803" s="58">
        <v>1838118.69</v>
      </c>
    </row>
    <row r="804" spans="1:11" ht="12.75">
      <c r="A804" s="47" t="s">
        <v>1062</v>
      </c>
      <c r="B804" s="47" t="s">
        <v>1074</v>
      </c>
      <c r="C804" s="47" t="s">
        <v>299</v>
      </c>
      <c r="D804" s="47" t="s">
        <v>468</v>
      </c>
      <c r="E804" s="47" t="s">
        <v>157</v>
      </c>
      <c r="F804" s="77">
        <v>1478.12</v>
      </c>
      <c r="G804" s="47" t="s">
        <v>193</v>
      </c>
      <c r="H804" s="214" t="s">
        <v>156</v>
      </c>
      <c r="I804" s="214"/>
      <c r="J804" s="56" t="s">
        <v>158</v>
      </c>
      <c r="K804" s="58">
        <v>1838842.69</v>
      </c>
    </row>
    <row r="805" spans="1:11" ht="12.75">
      <c r="A805" s="47" t="s">
        <v>1062</v>
      </c>
      <c r="B805" s="47" t="s">
        <v>1074</v>
      </c>
      <c r="C805" s="47" t="s">
        <v>361</v>
      </c>
      <c r="D805" s="47" t="s">
        <v>468</v>
      </c>
      <c r="E805" s="47" t="s">
        <v>157</v>
      </c>
      <c r="F805" s="80">
        <v>376.05</v>
      </c>
      <c r="G805" s="47" t="s">
        <v>193</v>
      </c>
      <c r="H805" s="214" t="s">
        <v>156</v>
      </c>
      <c r="I805" s="214"/>
      <c r="J805" s="56" t="s">
        <v>158</v>
      </c>
      <c r="K805" s="58">
        <v>1945019.69</v>
      </c>
    </row>
    <row r="806" spans="1:11" ht="12.75">
      <c r="A806" s="47" t="s">
        <v>1062</v>
      </c>
      <c r="B806" s="47" t="s">
        <v>1074</v>
      </c>
      <c r="C806" s="47" t="s">
        <v>292</v>
      </c>
      <c r="D806" s="47" t="s">
        <v>468</v>
      </c>
      <c r="E806" s="47" t="s">
        <v>157</v>
      </c>
      <c r="F806" s="77">
        <v>3483.1</v>
      </c>
      <c r="G806" s="47" t="s">
        <v>193</v>
      </c>
      <c r="H806" s="214" t="s">
        <v>156</v>
      </c>
      <c r="I806" s="214"/>
      <c r="J806" s="56" t="s">
        <v>158</v>
      </c>
      <c r="K806" s="58">
        <v>1953338.4</v>
      </c>
    </row>
    <row r="807" spans="1:11" ht="12.75">
      <c r="A807" s="47" t="s">
        <v>1062</v>
      </c>
      <c r="B807" s="47" t="s">
        <v>1074</v>
      </c>
      <c r="C807" s="47" t="s">
        <v>466</v>
      </c>
      <c r="D807" s="47" t="s">
        <v>468</v>
      </c>
      <c r="E807" s="47" t="s">
        <v>157</v>
      </c>
      <c r="F807" s="80">
        <v>457.8</v>
      </c>
      <c r="G807" s="47" t="s">
        <v>193</v>
      </c>
      <c r="H807" s="214" t="s">
        <v>156</v>
      </c>
      <c r="I807" s="214"/>
      <c r="J807" s="56" t="s">
        <v>158</v>
      </c>
      <c r="K807" s="58">
        <v>1971135.01</v>
      </c>
    </row>
    <row r="808" spans="1:11" ht="12.75">
      <c r="A808" s="47" t="s">
        <v>1062</v>
      </c>
      <c r="B808" s="47" t="s">
        <v>1092</v>
      </c>
      <c r="C808" s="47" t="s">
        <v>469</v>
      </c>
      <c r="D808" s="47" t="s">
        <v>468</v>
      </c>
      <c r="E808" s="47" t="s">
        <v>157</v>
      </c>
      <c r="F808" s="77">
        <v>8016.5</v>
      </c>
      <c r="G808" s="47" t="s">
        <v>193</v>
      </c>
      <c r="H808" s="214" t="s">
        <v>156</v>
      </c>
      <c r="I808" s="214"/>
      <c r="J808" s="56" t="s">
        <v>158</v>
      </c>
      <c r="K808" s="58">
        <v>2268285.93</v>
      </c>
    </row>
    <row r="809" spans="1:11" ht="12.75">
      <c r="A809" s="47" t="s">
        <v>1062</v>
      </c>
      <c r="B809" s="47" t="s">
        <v>1063</v>
      </c>
      <c r="C809" s="47" t="s">
        <v>446</v>
      </c>
      <c r="D809" s="47" t="s">
        <v>447</v>
      </c>
      <c r="E809" s="47" t="s">
        <v>157</v>
      </c>
      <c r="F809" s="86">
        <v>265411.41</v>
      </c>
      <c r="G809" s="47" t="s">
        <v>193</v>
      </c>
      <c r="H809" s="214" t="s">
        <v>156</v>
      </c>
      <c r="I809" s="214"/>
      <c r="J809" s="56" t="s">
        <v>158</v>
      </c>
      <c r="K809" s="58">
        <v>2279161.64</v>
      </c>
    </row>
    <row r="810" spans="1:11" ht="12.75">
      <c r="A810" s="47" t="s">
        <v>1062</v>
      </c>
      <c r="B810" s="47" t="s">
        <v>1064</v>
      </c>
      <c r="C810" s="47" t="s">
        <v>413</v>
      </c>
      <c r="D810" s="47" t="s">
        <v>463</v>
      </c>
      <c r="E810" s="47" t="s">
        <v>157</v>
      </c>
      <c r="F810" s="88">
        <v>724</v>
      </c>
      <c r="G810" s="47" t="s">
        <v>193</v>
      </c>
      <c r="H810" s="214" t="s">
        <v>156</v>
      </c>
      <c r="I810" s="214"/>
      <c r="J810" s="56" t="s">
        <v>158</v>
      </c>
      <c r="K810" s="58">
        <v>2281167.85</v>
      </c>
    </row>
    <row r="811" spans="1:11" ht="12.75">
      <c r="A811" s="47" t="s">
        <v>1062</v>
      </c>
      <c r="B811" s="47" t="s">
        <v>1065</v>
      </c>
      <c r="C811" s="47" t="s">
        <v>446</v>
      </c>
      <c r="D811" s="47" t="s">
        <v>454</v>
      </c>
      <c r="E811" s="47" t="s">
        <v>157</v>
      </c>
      <c r="F811" s="86">
        <v>106177</v>
      </c>
      <c r="G811" s="47" t="s">
        <v>193</v>
      </c>
      <c r="H811" s="214" t="s">
        <v>156</v>
      </c>
      <c r="I811" s="214"/>
      <c r="J811" s="56" t="s">
        <v>158</v>
      </c>
      <c r="K811" s="58">
        <v>2281669.4</v>
      </c>
    </row>
    <row r="812" spans="1:11" ht="12.75">
      <c r="A812" s="47" t="s">
        <v>1062</v>
      </c>
      <c r="B812" s="47" t="s">
        <v>1066</v>
      </c>
      <c r="C812" s="47" t="s">
        <v>410</v>
      </c>
      <c r="D812" s="47" t="s">
        <v>465</v>
      </c>
      <c r="E812" s="47" t="s">
        <v>157</v>
      </c>
      <c r="F812" s="86">
        <v>8318.71</v>
      </c>
      <c r="G812" s="47" t="s">
        <v>193</v>
      </c>
      <c r="H812" s="214" t="s">
        <v>156</v>
      </c>
      <c r="I812" s="214"/>
      <c r="J812" s="56" t="s">
        <v>158</v>
      </c>
      <c r="K812" s="58">
        <v>2291497.64</v>
      </c>
    </row>
    <row r="813" spans="1:11" ht="12.75">
      <c r="A813" s="47" t="s">
        <v>1062</v>
      </c>
      <c r="B813" s="47" t="s">
        <v>1067</v>
      </c>
      <c r="C813" s="47" t="s">
        <v>400</v>
      </c>
      <c r="D813" s="47" t="s">
        <v>401</v>
      </c>
      <c r="E813" s="47" t="s">
        <v>157</v>
      </c>
      <c r="F813" s="86">
        <v>17796.61</v>
      </c>
      <c r="G813" s="47" t="s">
        <v>193</v>
      </c>
      <c r="H813" s="214" t="s">
        <v>156</v>
      </c>
      <c r="I813" s="214"/>
      <c r="J813" s="56" t="s">
        <v>158</v>
      </c>
      <c r="K813" s="58">
        <v>2296110.79</v>
      </c>
    </row>
    <row r="814" spans="1:11" ht="12.75">
      <c r="A814" s="47" t="s">
        <v>1062</v>
      </c>
      <c r="B814" s="47" t="s">
        <v>1068</v>
      </c>
      <c r="C814" s="47" t="s">
        <v>449</v>
      </c>
      <c r="D814" s="47" t="s">
        <v>452</v>
      </c>
      <c r="E814" s="47" t="s">
        <v>157</v>
      </c>
      <c r="F814" s="86">
        <v>297150.92</v>
      </c>
      <c r="G814" s="47" t="s">
        <v>193</v>
      </c>
      <c r="H814" s="214" t="s">
        <v>156</v>
      </c>
      <c r="I814" s="214"/>
      <c r="J814" s="56" t="s">
        <v>158</v>
      </c>
      <c r="K814" s="58">
        <v>2300639.32</v>
      </c>
    </row>
    <row r="815" spans="1:11" ht="12.75">
      <c r="A815" s="47" t="s">
        <v>1062</v>
      </c>
      <c r="B815" s="47" t="s">
        <v>1069</v>
      </c>
      <c r="C815" s="47" t="s">
        <v>449</v>
      </c>
      <c r="D815" s="47" t="s">
        <v>450</v>
      </c>
      <c r="E815" s="47" t="s">
        <v>157</v>
      </c>
      <c r="F815" s="86">
        <v>10875.71</v>
      </c>
      <c r="G815" s="47" t="s">
        <v>193</v>
      </c>
      <c r="H815" s="214" t="s">
        <v>156</v>
      </c>
      <c r="I815" s="214"/>
      <c r="J815" s="56" t="s">
        <v>158</v>
      </c>
      <c r="K815" s="58">
        <v>2300737.42</v>
      </c>
    </row>
    <row r="816" spans="1:11" ht="12.75">
      <c r="A816" s="47" t="s">
        <v>1062</v>
      </c>
      <c r="B816" s="47" t="s">
        <v>1070</v>
      </c>
      <c r="C816" s="47" t="s">
        <v>424</v>
      </c>
      <c r="D816" s="47" t="s">
        <v>438</v>
      </c>
      <c r="E816" s="47" t="s">
        <v>157</v>
      </c>
      <c r="F816" s="86">
        <v>2006.21</v>
      </c>
      <c r="G816" s="47" t="s">
        <v>193</v>
      </c>
      <c r="H816" s="214" t="s">
        <v>156</v>
      </c>
      <c r="I816" s="214"/>
      <c r="J816" s="56" t="s">
        <v>158</v>
      </c>
      <c r="K816" s="58">
        <v>2302215.54</v>
      </c>
    </row>
    <row r="817" spans="1:11" ht="12.75">
      <c r="A817" s="47" t="s">
        <v>1062</v>
      </c>
      <c r="B817" s="47" t="s">
        <v>1070</v>
      </c>
      <c r="C817" s="47" t="s">
        <v>421</v>
      </c>
      <c r="D817" s="47" t="s">
        <v>438</v>
      </c>
      <c r="E817" s="47" t="s">
        <v>157</v>
      </c>
      <c r="F817" s="88">
        <v>501.55</v>
      </c>
      <c r="G817" s="47" t="s">
        <v>193</v>
      </c>
      <c r="H817" s="214" t="s">
        <v>156</v>
      </c>
      <c r="I817" s="214"/>
      <c r="J817" s="56" t="s">
        <v>158</v>
      </c>
      <c r="K817" s="58">
        <v>2302591.59</v>
      </c>
    </row>
    <row r="818" spans="1:11" ht="12.75">
      <c r="A818" s="47" t="s">
        <v>1062</v>
      </c>
      <c r="B818" s="47" t="s">
        <v>1071</v>
      </c>
      <c r="C818" s="47" t="s">
        <v>400</v>
      </c>
      <c r="D818" s="47" t="s">
        <v>440</v>
      </c>
      <c r="E818" s="47" t="s">
        <v>157</v>
      </c>
      <c r="F818" s="86">
        <v>9828.24</v>
      </c>
      <c r="G818" s="47" t="s">
        <v>193</v>
      </c>
      <c r="H818" s="214" t="s">
        <v>156</v>
      </c>
      <c r="I818" s="214"/>
      <c r="J818" s="56" t="s">
        <v>158</v>
      </c>
      <c r="K818" s="58">
        <v>2306074.69</v>
      </c>
    </row>
    <row r="819" spans="1:11" ht="12.75">
      <c r="A819" s="47" t="s">
        <v>1062</v>
      </c>
      <c r="B819" s="47" t="s">
        <v>1072</v>
      </c>
      <c r="C819" s="47" t="s">
        <v>416</v>
      </c>
      <c r="D819" s="47" t="s">
        <v>442</v>
      </c>
      <c r="E819" s="47" t="s">
        <v>157</v>
      </c>
      <c r="F819" s="86">
        <v>4613.15</v>
      </c>
      <c r="G819" s="47" t="s">
        <v>193</v>
      </c>
      <c r="H819" s="214" t="s">
        <v>156</v>
      </c>
      <c r="I819" s="214"/>
      <c r="J819" s="56" t="s">
        <v>158</v>
      </c>
      <c r="K819" s="58">
        <v>2306532.49</v>
      </c>
    </row>
    <row r="820" spans="1:11" ht="12.75">
      <c r="A820" s="47" t="s">
        <v>1062</v>
      </c>
      <c r="B820" s="47" t="s">
        <v>1073</v>
      </c>
      <c r="C820" s="47" t="s">
        <v>421</v>
      </c>
      <c r="D820" s="47" t="s">
        <v>444</v>
      </c>
      <c r="E820" s="47" t="s">
        <v>157</v>
      </c>
      <c r="F820" s="86">
        <v>4528.53</v>
      </c>
      <c r="G820" s="47" t="s">
        <v>193</v>
      </c>
      <c r="H820" s="214" t="s">
        <v>156</v>
      </c>
      <c r="I820" s="214"/>
      <c r="J820" s="56" t="s">
        <v>158</v>
      </c>
      <c r="K820" s="58">
        <v>2309565.35</v>
      </c>
    </row>
    <row r="821" spans="1:11" ht="12.75">
      <c r="A821" s="47" t="s">
        <v>1062</v>
      </c>
      <c r="B821" s="47" t="s">
        <v>1075</v>
      </c>
      <c r="C821" s="47" t="s">
        <v>410</v>
      </c>
      <c r="D821" s="47" t="s">
        <v>647</v>
      </c>
      <c r="E821" s="47" t="s">
        <v>157</v>
      </c>
      <c r="F821" s="86">
        <v>3032.86</v>
      </c>
      <c r="G821" s="47" t="s">
        <v>193</v>
      </c>
      <c r="H821" s="214" t="s">
        <v>156</v>
      </c>
      <c r="I821" s="214"/>
      <c r="J821" s="56" t="s">
        <v>158</v>
      </c>
      <c r="K821" s="58">
        <v>2659565.35</v>
      </c>
    </row>
    <row r="822" spans="1:11" ht="12.75">
      <c r="A822" s="47" t="s">
        <v>1062</v>
      </c>
      <c r="B822" s="47" t="s">
        <v>1076</v>
      </c>
      <c r="C822" s="47" t="s">
        <v>678</v>
      </c>
      <c r="D822" s="47" t="s">
        <v>679</v>
      </c>
      <c r="E822" s="47" t="s">
        <v>157</v>
      </c>
      <c r="F822" s="84">
        <v>350000</v>
      </c>
      <c r="G822" s="47" t="s">
        <v>193</v>
      </c>
      <c r="H822" s="214" t="s">
        <v>156</v>
      </c>
      <c r="I822" s="214"/>
      <c r="J822" s="56" t="s">
        <v>158</v>
      </c>
      <c r="K822" s="58">
        <v>2694069.27</v>
      </c>
    </row>
    <row r="823" spans="1:11" ht="12.75">
      <c r="A823" s="47" t="s">
        <v>1062</v>
      </c>
      <c r="B823" s="47" t="s">
        <v>1077</v>
      </c>
      <c r="C823" s="47" t="s">
        <v>410</v>
      </c>
      <c r="D823" s="47" t="s">
        <v>456</v>
      </c>
      <c r="E823" s="47" t="s">
        <v>157</v>
      </c>
      <c r="F823" s="86">
        <v>34503.92</v>
      </c>
      <c r="G823" s="47" t="s">
        <v>193</v>
      </c>
      <c r="H823" s="214" t="s">
        <v>156</v>
      </c>
      <c r="I823" s="214"/>
      <c r="J823" s="56" t="s">
        <v>158</v>
      </c>
      <c r="K823" s="58">
        <v>2797607.77</v>
      </c>
    </row>
    <row r="824" spans="1:11" ht="12.75">
      <c r="A824" s="47" t="s">
        <v>1062</v>
      </c>
      <c r="B824" s="47" t="s">
        <v>1078</v>
      </c>
      <c r="C824" s="47" t="s">
        <v>410</v>
      </c>
      <c r="D824" s="47" t="s">
        <v>411</v>
      </c>
      <c r="E824" s="47" t="s">
        <v>157</v>
      </c>
      <c r="F824" s="86">
        <v>103538.5</v>
      </c>
      <c r="G824" s="47" t="s">
        <v>193</v>
      </c>
      <c r="H824" s="214" t="s">
        <v>156</v>
      </c>
      <c r="I824" s="214"/>
      <c r="J824" s="56" t="s">
        <v>158</v>
      </c>
      <c r="K824" s="58">
        <v>2797875.44</v>
      </c>
    </row>
    <row r="825" spans="1:11" ht="12.75">
      <c r="A825" s="47" t="s">
        <v>1062</v>
      </c>
      <c r="B825" s="47" t="s">
        <v>1079</v>
      </c>
      <c r="C825" s="47" t="s">
        <v>446</v>
      </c>
      <c r="D825" s="47" t="s">
        <v>414</v>
      </c>
      <c r="E825" s="47" t="s">
        <v>157</v>
      </c>
      <c r="F825" s="88">
        <v>267.67</v>
      </c>
      <c r="G825" s="47" t="s">
        <v>193</v>
      </c>
      <c r="H825" s="214" t="s">
        <v>156</v>
      </c>
      <c r="I825" s="214"/>
      <c r="J825" s="56" t="s">
        <v>158</v>
      </c>
      <c r="K825" s="58">
        <v>2798886.56</v>
      </c>
    </row>
    <row r="826" spans="1:11" ht="12.75">
      <c r="A826" s="47" t="s">
        <v>1062</v>
      </c>
      <c r="B826" s="47" t="s">
        <v>1080</v>
      </c>
      <c r="C826" s="47" t="s">
        <v>421</v>
      </c>
      <c r="D826" s="47" t="s">
        <v>422</v>
      </c>
      <c r="E826" s="47" t="s">
        <v>157</v>
      </c>
      <c r="F826" s="86">
        <v>1011.12</v>
      </c>
      <c r="G826" s="47" t="s">
        <v>193</v>
      </c>
      <c r="H826" s="214" t="s">
        <v>156</v>
      </c>
      <c r="I826" s="214"/>
      <c r="J826" s="56" t="s">
        <v>158</v>
      </c>
      <c r="K826" s="58">
        <v>2941967.93</v>
      </c>
    </row>
    <row r="827" spans="1:11" ht="12.75">
      <c r="A827" s="47" t="s">
        <v>1062</v>
      </c>
      <c r="B827" s="47" t="s">
        <v>1081</v>
      </c>
      <c r="C827" s="47" t="s">
        <v>413</v>
      </c>
      <c r="D827" s="47" t="s">
        <v>419</v>
      </c>
      <c r="E827" s="47" t="s">
        <v>157</v>
      </c>
      <c r="F827" s="86">
        <v>143081.37</v>
      </c>
      <c r="G827" s="47" t="s">
        <v>193</v>
      </c>
      <c r="H827" s="214" t="s">
        <v>156</v>
      </c>
      <c r="I827" s="214"/>
      <c r="J827" s="56" t="s">
        <v>158</v>
      </c>
      <c r="K827" s="58">
        <v>2945175.04</v>
      </c>
    </row>
    <row r="828" spans="1:11" ht="12.75">
      <c r="A828" s="47" t="s">
        <v>1062</v>
      </c>
      <c r="B828" s="47" t="s">
        <v>1082</v>
      </c>
      <c r="C828" s="47" t="s">
        <v>424</v>
      </c>
      <c r="D828" s="47" t="s">
        <v>425</v>
      </c>
      <c r="E828" s="47" t="s">
        <v>157</v>
      </c>
      <c r="F828" s="86">
        <v>3207.11</v>
      </c>
      <c r="G828" s="47" t="s">
        <v>193</v>
      </c>
      <c r="H828" s="214" t="s">
        <v>156</v>
      </c>
      <c r="I828" s="214"/>
      <c r="J828" s="56" t="s">
        <v>158</v>
      </c>
      <c r="K828" s="58">
        <v>2948200.98</v>
      </c>
    </row>
    <row r="829" spans="1:11" ht="12.75">
      <c r="A829" s="47" t="s">
        <v>1062</v>
      </c>
      <c r="B829" s="47" t="s">
        <v>1083</v>
      </c>
      <c r="C829" s="47" t="s">
        <v>431</v>
      </c>
      <c r="D829" s="47" t="s">
        <v>427</v>
      </c>
      <c r="E829" s="47" t="s">
        <v>157</v>
      </c>
      <c r="F829" s="86">
        <v>3025.94</v>
      </c>
      <c r="G829" s="47" t="s">
        <v>193</v>
      </c>
      <c r="H829" s="214" t="s">
        <v>156</v>
      </c>
      <c r="I829" s="214"/>
      <c r="J829" s="56" t="s">
        <v>158</v>
      </c>
      <c r="K829" s="58">
        <v>2955765.84</v>
      </c>
    </row>
    <row r="830" spans="1:11" ht="12.75">
      <c r="A830" s="47" t="s">
        <v>1062</v>
      </c>
      <c r="B830" s="47" t="s">
        <v>1083</v>
      </c>
      <c r="C830" s="47" t="s">
        <v>421</v>
      </c>
      <c r="D830" s="47" t="s">
        <v>427</v>
      </c>
      <c r="E830" s="47" t="s">
        <v>157</v>
      </c>
      <c r="F830" s="86">
        <v>7564.86</v>
      </c>
      <c r="G830" s="47" t="s">
        <v>193</v>
      </c>
      <c r="H830" s="214" t="s">
        <v>156</v>
      </c>
      <c r="I830" s="214"/>
      <c r="J830" s="56" t="s">
        <v>158</v>
      </c>
      <c r="K830" s="58">
        <v>2967820.69</v>
      </c>
    </row>
    <row r="831" spans="1:11" ht="12.75">
      <c r="A831" s="47" t="s">
        <v>1062</v>
      </c>
      <c r="B831" s="47" t="s">
        <v>1084</v>
      </c>
      <c r="C831" s="47" t="s">
        <v>431</v>
      </c>
      <c r="D831" s="47" t="s">
        <v>432</v>
      </c>
      <c r="E831" s="47" t="s">
        <v>157</v>
      </c>
      <c r="F831" s="86">
        <v>12054.85</v>
      </c>
      <c r="G831" s="47" t="s">
        <v>193</v>
      </c>
      <c r="H831" s="214" t="s">
        <v>156</v>
      </c>
      <c r="I831" s="214"/>
      <c r="J831" s="56" t="s">
        <v>158</v>
      </c>
      <c r="K831" s="58">
        <v>2968875.97</v>
      </c>
    </row>
    <row r="832" spans="1:11" ht="12.75">
      <c r="A832" s="47" t="s">
        <v>1062</v>
      </c>
      <c r="B832" s="47" t="s">
        <v>1085</v>
      </c>
      <c r="C832" s="47" t="s">
        <v>413</v>
      </c>
      <c r="D832" s="47" t="s">
        <v>434</v>
      </c>
      <c r="E832" s="47" t="s">
        <v>157</v>
      </c>
      <c r="F832" s="86">
        <v>1055.28</v>
      </c>
      <c r="G832" s="47" t="s">
        <v>193</v>
      </c>
      <c r="H832" s="214" t="s">
        <v>156</v>
      </c>
      <c r="I832" s="214"/>
      <c r="J832" s="56" t="s">
        <v>158</v>
      </c>
      <c r="K832" s="58">
        <v>2970457.67</v>
      </c>
    </row>
    <row r="833" spans="1:11" ht="12.75">
      <c r="A833" s="47" t="s">
        <v>1062</v>
      </c>
      <c r="B833" s="47" t="s">
        <v>1086</v>
      </c>
      <c r="C833" s="47" t="s">
        <v>431</v>
      </c>
      <c r="D833" s="47" t="s">
        <v>436</v>
      </c>
      <c r="E833" s="47" t="s">
        <v>157</v>
      </c>
      <c r="F833" s="86">
        <v>1581.7</v>
      </c>
      <c r="G833" s="47" t="s">
        <v>193</v>
      </c>
      <c r="H833" s="214" t="s">
        <v>156</v>
      </c>
      <c r="I833" s="214"/>
      <c r="J833" s="56" t="s">
        <v>158</v>
      </c>
      <c r="K833" s="58">
        <v>2994186.48</v>
      </c>
    </row>
    <row r="834" spans="1:11" ht="12.75">
      <c r="A834" s="47" t="s">
        <v>1062</v>
      </c>
      <c r="B834" s="47" t="s">
        <v>1087</v>
      </c>
      <c r="C834" s="47" t="s">
        <v>416</v>
      </c>
      <c r="D834" s="47" t="s">
        <v>417</v>
      </c>
      <c r="E834" s="47" t="s">
        <v>157</v>
      </c>
      <c r="F834" s="86">
        <v>23728.81</v>
      </c>
      <c r="G834" s="47" t="s">
        <v>193</v>
      </c>
      <c r="H834" s="214" t="s">
        <v>156</v>
      </c>
      <c r="I834" s="214"/>
      <c r="J834" s="56" t="s">
        <v>158</v>
      </c>
      <c r="K834" s="58">
        <v>3197111.98</v>
      </c>
    </row>
    <row r="835" spans="1:11" ht="12.75">
      <c r="A835" s="47" t="s">
        <v>1062</v>
      </c>
      <c r="B835" s="47" t="s">
        <v>1088</v>
      </c>
      <c r="C835" s="47" t="s">
        <v>410</v>
      </c>
      <c r="D835" s="47" t="s">
        <v>458</v>
      </c>
      <c r="E835" s="47" t="s">
        <v>157</v>
      </c>
      <c r="F835" s="86">
        <v>202925.5</v>
      </c>
      <c r="G835" s="47" t="s">
        <v>193</v>
      </c>
      <c r="H835" s="214" t="s">
        <v>156</v>
      </c>
      <c r="I835" s="214"/>
      <c r="J835" s="56" t="s">
        <v>158</v>
      </c>
      <c r="K835" s="58">
        <v>3197365.49</v>
      </c>
    </row>
    <row r="836" spans="1:11" ht="12.75">
      <c r="A836" s="47" t="s">
        <v>1062</v>
      </c>
      <c r="B836" s="47" t="s">
        <v>1089</v>
      </c>
      <c r="C836" s="47" t="s">
        <v>403</v>
      </c>
      <c r="D836" s="47" t="s">
        <v>652</v>
      </c>
      <c r="E836" s="47" t="s">
        <v>157</v>
      </c>
      <c r="F836" s="92">
        <v>253.51</v>
      </c>
      <c r="G836" s="47" t="s">
        <v>193</v>
      </c>
      <c r="H836" s="214" t="s">
        <v>156</v>
      </c>
      <c r="I836" s="214"/>
      <c r="J836" s="56" t="s">
        <v>158</v>
      </c>
      <c r="K836" s="58">
        <v>3204139.3</v>
      </c>
    </row>
    <row r="837" spans="1:11" ht="12.75">
      <c r="A837" s="47" t="s">
        <v>1062</v>
      </c>
      <c r="B837" s="47" t="s">
        <v>1089</v>
      </c>
      <c r="C837" s="47" t="s">
        <v>650</v>
      </c>
      <c r="D837" s="47" t="s">
        <v>652</v>
      </c>
      <c r="E837" s="47" t="s">
        <v>157</v>
      </c>
      <c r="F837" s="93">
        <v>6773.81</v>
      </c>
      <c r="G837" s="47" t="s">
        <v>193</v>
      </c>
      <c r="H837" s="214" t="s">
        <v>156</v>
      </c>
      <c r="I837" s="214"/>
      <c r="J837" s="56" t="s">
        <v>158</v>
      </c>
      <c r="K837" s="58">
        <v>3205406.86</v>
      </c>
    </row>
    <row r="838" spans="1:11" ht="12.75">
      <c r="A838" s="47" t="s">
        <v>1062</v>
      </c>
      <c r="B838" s="47" t="s">
        <v>1089</v>
      </c>
      <c r="C838" s="47" t="s">
        <v>405</v>
      </c>
      <c r="D838" s="47" t="s">
        <v>652</v>
      </c>
      <c r="E838" s="47" t="s">
        <v>157</v>
      </c>
      <c r="F838" s="93">
        <v>1267.56</v>
      </c>
      <c r="G838" s="47" t="s">
        <v>193</v>
      </c>
      <c r="H838" s="214" t="s">
        <v>156</v>
      </c>
      <c r="I838" s="214"/>
      <c r="J838" s="56" t="s">
        <v>158</v>
      </c>
      <c r="K838" s="58">
        <v>3205660.37</v>
      </c>
    </row>
    <row r="839" spans="1:11" ht="12.75">
      <c r="A839" s="47" t="s">
        <v>1062</v>
      </c>
      <c r="B839" s="47" t="s">
        <v>1089</v>
      </c>
      <c r="C839" s="47" t="s">
        <v>461</v>
      </c>
      <c r="D839" s="47" t="s">
        <v>652</v>
      </c>
      <c r="E839" s="47" t="s">
        <v>157</v>
      </c>
      <c r="F839" s="92">
        <v>253.51</v>
      </c>
      <c r="G839" s="47" t="s">
        <v>193</v>
      </c>
      <c r="H839" s="214" t="s">
        <v>156</v>
      </c>
      <c r="I839" s="214"/>
      <c r="J839" s="56" t="s">
        <v>158</v>
      </c>
      <c r="K839" s="58">
        <v>3208195.48</v>
      </c>
    </row>
    <row r="840" spans="1:11" ht="12.75">
      <c r="A840" s="47" t="s">
        <v>1062</v>
      </c>
      <c r="B840" s="47" t="s">
        <v>1089</v>
      </c>
      <c r="C840" s="47" t="s">
        <v>406</v>
      </c>
      <c r="D840" s="47" t="s">
        <v>652</v>
      </c>
      <c r="E840" s="47" t="s">
        <v>157</v>
      </c>
      <c r="F840" s="93">
        <v>2535.11</v>
      </c>
      <c r="G840" s="47" t="s">
        <v>193</v>
      </c>
      <c r="H840" s="214" t="s">
        <v>156</v>
      </c>
      <c r="I840" s="214"/>
      <c r="J840" s="56" t="s">
        <v>158</v>
      </c>
      <c r="K840" s="58">
        <v>3211744.63</v>
      </c>
    </row>
    <row r="841" spans="1:11" ht="12.75">
      <c r="A841" s="47" t="s">
        <v>1062</v>
      </c>
      <c r="B841" s="47" t="s">
        <v>1089</v>
      </c>
      <c r="C841" s="47" t="s">
        <v>378</v>
      </c>
      <c r="D841" s="47" t="s">
        <v>652</v>
      </c>
      <c r="E841" s="47" t="s">
        <v>157</v>
      </c>
      <c r="F841" s="93">
        <v>3549.15</v>
      </c>
      <c r="G841" s="47" t="s">
        <v>193</v>
      </c>
      <c r="H841" s="214" t="s">
        <v>156</v>
      </c>
      <c r="I841" s="214"/>
      <c r="J841" s="56" t="s">
        <v>158</v>
      </c>
      <c r="K841" s="58">
        <v>3213012.19</v>
      </c>
    </row>
    <row r="842" spans="1:11" ht="12.75">
      <c r="A842" s="47" t="s">
        <v>1062</v>
      </c>
      <c r="B842" s="47" t="s">
        <v>1089</v>
      </c>
      <c r="C842" s="47" t="s">
        <v>407</v>
      </c>
      <c r="D842" s="47" t="s">
        <v>652</v>
      </c>
      <c r="E842" s="47" t="s">
        <v>157</v>
      </c>
      <c r="F842" s="93">
        <v>1267.56</v>
      </c>
      <c r="G842" s="47" t="s">
        <v>193</v>
      </c>
      <c r="H842" s="214" t="s">
        <v>156</v>
      </c>
      <c r="I842" s="214"/>
      <c r="J842" s="56" t="s">
        <v>158</v>
      </c>
      <c r="K842" s="58">
        <v>3386117.52</v>
      </c>
    </row>
    <row r="843" spans="1:11" ht="12.75">
      <c r="A843" s="47" t="s">
        <v>1062</v>
      </c>
      <c r="B843" s="47" t="s">
        <v>1089</v>
      </c>
      <c r="C843" s="47" t="s">
        <v>408</v>
      </c>
      <c r="D843" s="47" t="s">
        <v>652</v>
      </c>
      <c r="E843" s="47" t="s">
        <v>157</v>
      </c>
      <c r="F843" s="93">
        <v>173105.33</v>
      </c>
      <c r="G843" s="47" t="s">
        <v>193</v>
      </c>
      <c r="H843" s="214" t="s">
        <v>156</v>
      </c>
      <c r="I843" s="214"/>
      <c r="J843" s="56" t="s">
        <v>158</v>
      </c>
      <c r="K843" s="58">
        <v>4328415.64</v>
      </c>
    </row>
    <row r="844" spans="1:11" ht="12.75">
      <c r="A844" s="47" t="s">
        <v>1062</v>
      </c>
      <c r="B844" s="47" t="s">
        <v>1090</v>
      </c>
      <c r="C844" s="47" t="s">
        <v>408</v>
      </c>
      <c r="D844" s="47" t="s">
        <v>698</v>
      </c>
      <c r="E844" s="47" t="s">
        <v>157</v>
      </c>
      <c r="F844" s="94">
        <v>942298.12</v>
      </c>
      <c r="G844" s="47" t="s">
        <v>193</v>
      </c>
      <c r="H844" s="214" t="s">
        <v>156</v>
      </c>
      <c r="I844" s="214"/>
      <c r="J844" s="56" t="s">
        <v>158</v>
      </c>
      <c r="K844" s="58">
        <v>4346030.71</v>
      </c>
    </row>
    <row r="845" spans="1:11" ht="12.75">
      <c r="A845" s="47" t="s">
        <v>1062</v>
      </c>
      <c r="B845" s="47" t="s">
        <v>1091</v>
      </c>
      <c r="C845" s="47" t="s">
        <v>403</v>
      </c>
      <c r="D845" s="47" t="s">
        <v>649</v>
      </c>
      <c r="E845" s="47" t="s">
        <v>157</v>
      </c>
      <c r="F845" s="91">
        <v>17615.07</v>
      </c>
      <c r="G845" s="47" t="s">
        <v>193</v>
      </c>
      <c r="H845" s="214" t="s">
        <v>156</v>
      </c>
      <c r="I845" s="214"/>
      <c r="J845" s="56" t="s">
        <v>158</v>
      </c>
      <c r="K845" s="58">
        <v>4371172.22</v>
      </c>
    </row>
    <row r="846" spans="1:11" ht="12.75">
      <c r="A846" s="47" t="s">
        <v>1062</v>
      </c>
      <c r="B846" s="47" t="s">
        <v>1091</v>
      </c>
      <c r="C846" s="47" t="s">
        <v>650</v>
      </c>
      <c r="D846" s="47" t="s">
        <v>649</v>
      </c>
      <c r="E846" s="47" t="s">
        <v>157</v>
      </c>
      <c r="F846" s="91">
        <v>25141.51</v>
      </c>
      <c r="G846" s="47" t="s">
        <v>193</v>
      </c>
      <c r="H846" s="214" t="s">
        <v>156</v>
      </c>
      <c r="I846" s="214"/>
      <c r="J846" s="56" t="s">
        <v>158</v>
      </c>
      <c r="K846" s="58">
        <v>4382381.81</v>
      </c>
    </row>
    <row r="847" spans="1:11" ht="12.75">
      <c r="A847" s="47" t="s">
        <v>1062</v>
      </c>
      <c r="B847" s="47" t="s">
        <v>1091</v>
      </c>
      <c r="C847" s="47" t="s">
        <v>405</v>
      </c>
      <c r="D847" s="47" t="s">
        <v>649</v>
      </c>
      <c r="E847" s="47" t="s">
        <v>157</v>
      </c>
      <c r="F847" s="91">
        <v>11209.59</v>
      </c>
      <c r="G847" s="47" t="s">
        <v>193</v>
      </c>
      <c r="H847" s="214" t="s">
        <v>156</v>
      </c>
      <c r="I847" s="214"/>
      <c r="J847" s="56" t="s">
        <v>158</v>
      </c>
      <c r="K847" s="58">
        <v>4387185.92</v>
      </c>
    </row>
    <row r="848" spans="1:11" ht="12.75">
      <c r="A848" s="47" t="s">
        <v>1062</v>
      </c>
      <c r="B848" s="47" t="s">
        <v>1091</v>
      </c>
      <c r="C848" s="47" t="s">
        <v>953</v>
      </c>
      <c r="D848" s="47" t="s">
        <v>649</v>
      </c>
      <c r="E848" s="47" t="s">
        <v>157</v>
      </c>
      <c r="F848" s="91">
        <v>4804.11</v>
      </c>
      <c r="G848" s="47" t="s">
        <v>193</v>
      </c>
      <c r="H848" s="214" t="s">
        <v>156</v>
      </c>
      <c r="I848" s="214"/>
      <c r="J848" s="56" t="s">
        <v>158</v>
      </c>
      <c r="K848" s="58">
        <v>4432024.28</v>
      </c>
    </row>
    <row r="849" spans="1:11" ht="12.75">
      <c r="A849" s="47" t="s">
        <v>1062</v>
      </c>
      <c r="B849" s="47" t="s">
        <v>1091</v>
      </c>
      <c r="C849" s="47" t="s">
        <v>406</v>
      </c>
      <c r="D849" s="47" t="s">
        <v>649</v>
      </c>
      <c r="E849" s="47" t="s">
        <v>157</v>
      </c>
      <c r="F849" s="91">
        <v>44838.36</v>
      </c>
      <c r="G849" s="47" t="s">
        <v>193</v>
      </c>
      <c r="H849" s="214" t="s">
        <v>156</v>
      </c>
      <c r="I849" s="214"/>
      <c r="J849" s="56" t="s">
        <v>158</v>
      </c>
      <c r="K849" s="58">
        <v>4528106.48</v>
      </c>
    </row>
    <row r="850" spans="1:11" ht="12.75">
      <c r="A850" s="47" t="s">
        <v>1062</v>
      </c>
      <c r="B850" s="47" t="s">
        <v>1091</v>
      </c>
      <c r="C850" s="47" t="s">
        <v>378</v>
      </c>
      <c r="D850" s="47" t="s">
        <v>649</v>
      </c>
      <c r="E850" s="47" t="s">
        <v>157</v>
      </c>
      <c r="F850" s="91">
        <v>96082.2</v>
      </c>
      <c r="G850" s="47" t="s">
        <v>193</v>
      </c>
      <c r="H850" s="214" t="s">
        <v>156</v>
      </c>
      <c r="I850" s="214"/>
      <c r="J850" s="56" t="s">
        <v>158</v>
      </c>
      <c r="K850" s="58">
        <v>4641803.75</v>
      </c>
    </row>
    <row r="851" spans="1:11" ht="12.75">
      <c r="A851" s="47" t="s">
        <v>1062</v>
      </c>
      <c r="B851" s="47" t="s">
        <v>1091</v>
      </c>
      <c r="C851" s="47" t="s">
        <v>407</v>
      </c>
      <c r="D851" s="47" t="s">
        <v>649</v>
      </c>
      <c r="E851" s="47" t="s">
        <v>157</v>
      </c>
      <c r="F851" s="91">
        <v>113697.27</v>
      </c>
      <c r="G851" s="47" t="s">
        <v>193</v>
      </c>
      <c r="H851" s="214" t="s">
        <v>156</v>
      </c>
      <c r="I851" s="214"/>
      <c r="J851" s="56" t="s">
        <v>158</v>
      </c>
      <c r="K851" s="58">
        <v>10507288.72</v>
      </c>
    </row>
    <row r="852" spans="1:11" ht="12.75">
      <c r="A852" s="47" t="s">
        <v>1062</v>
      </c>
      <c r="B852" s="47" t="s">
        <v>1091</v>
      </c>
      <c r="C852" s="47" t="s">
        <v>408</v>
      </c>
      <c r="D852" s="47" t="s">
        <v>649</v>
      </c>
      <c r="E852" s="47" t="s">
        <v>157</v>
      </c>
      <c r="F852" s="91">
        <v>5865484.97</v>
      </c>
      <c r="G852" s="47" t="s">
        <v>193</v>
      </c>
      <c r="H852" s="214" t="s">
        <v>156</v>
      </c>
      <c r="I852" s="214"/>
      <c r="J852" s="56" t="s">
        <v>158</v>
      </c>
      <c r="K852" s="58">
        <v>10515305.22</v>
      </c>
    </row>
    <row r="853" spans="1:11" ht="12.75">
      <c r="A853" s="47" t="s">
        <v>1062</v>
      </c>
      <c r="B853" s="47" t="s">
        <v>1093</v>
      </c>
      <c r="C853" s="47" t="s">
        <v>410</v>
      </c>
      <c r="D853" s="47" t="s">
        <v>973</v>
      </c>
      <c r="E853" s="47" t="s">
        <v>157</v>
      </c>
      <c r="F853" s="86">
        <v>35000</v>
      </c>
      <c r="G853" s="47" t="s">
        <v>193</v>
      </c>
      <c r="H853" s="214" t="s">
        <v>156</v>
      </c>
      <c r="I853" s="214"/>
      <c r="J853" s="56" t="s">
        <v>158</v>
      </c>
      <c r="K853" s="58">
        <v>10550305.22</v>
      </c>
    </row>
    <row r="854" spans="1:11" ht="12.75">
      <c r="A854" s="47" t="s">
        <v>1062</v>
      </c>
      <c r="B854" s="47" t="s">
        <v>1094</v>
      </c>
      <c r="C854" s="47" t="s">
        <v>403</v>
      </c>
      <c r="D854" s="47" t="s">
        <v>460</v>
      </c>
      <c r="E854" s="47" t="s">
        <v>157</v>
      </c>
      <c r="F854" s="89">
        <v>51.14</v>
      </c>
      <c r="G854" s="47" t="s">
        <v>193</v>
      </c>
      <c r="H854" s="214" t="s">
        <v>156</v>
      </c>
      <c r="I854" s="214"/>
      <c r="J854" s="56" t="s">
        <v>158</v>
      </c>
      <c r="K854" s="58">
        <v>10550356.36</v>
      </c>
    </row>
    <row r="855" spans="1:11" ht="12.75">
      <c r="A855" s="47" t="s">
        <v>1062</v>
      </c>
      <c r="B855" s="47" t="s">
        <v>1094</v>
      </c>
      <c r="C855" s="47" t="s">
        <v>405</v>
      </c>
      <c r="D855" s="47" t="s">
        <v>460</v>
      </c>
      <c r="E855" s="47" t="s">
        <v>157</v>
      </c>
      <c r="F855" s="89">
        <v>102.28</v>
      </c>
      <c r="G855" s="47" t="s">
        <v>193</v>
      </c>
      <c r="H855" s="214" t="s">
        <v>156</v>
      </c>
      <c r="I855" s="214"/>
      <c r="J855" s="56" t="s">
        <v>158</v>
      </c>
      <c r="K855" s="58">
        <v>10550458.64</v>
      </c>
    </row>
    <row r="856" spans="1:11" ht="12.75">
      <c r="A856" s="47" t="s">
        <v>1062</v>
      </c>
      <c r="B856" s="47" t="s">
        <v>1094</v>
      </c>
      <c r="C856" s="47" t="s">
        <v>461</v>
      </c>
      <c r="D856" s="47" t="s">
        <v>460</v>
      </c>
      <c r="E856" s="47" t="s">
        <v>157</v>
      </c>
      <c r="F856" s="89">
        <v>790.11</v>
      </c>
      <c r="G856" s="47" t="s">
        <v>193</v>
      </c>
      <c r="H856" s="214" t="s">
        <v>156</v>
      </c>
      <c r="I856" s="214"/>
      <c r="J856" s="56" t="s">
        <v>158</v>
      </c>
      <c r="K856" s="58">
        <v>10551248.75</v>
      </c>
    </row>
    <row r="857" spans="1:11" ht="12.75">
      <c r="A857" s="47" t="s">
        <v>1062</v>
      </c>
      <c r="B857" s="47" t="s">
        <v>1094</v>
      </c>
      <c r="C857" s="47" t="s">
        <v>406</v>
      </c>
      <c r="D857" s="47" t="s">
        <v>460</v>
      </c>
      <c r="E857" s="47" t="s">
        <v>157</v>
      </c>
      <c r="F857" s="89">
        <v>102.79</v>
      </c>
      <c r="G857" s="47" t="s">
        <v>193</v>
      </c>
      <c r="H857" s="214" t="s">
        <v>156</v>
      </c>
      <c r="I857" s="214"/>
      <c r="J857" s="56" t="s">
        <v>158</v>
      </c>
      <c r="K857" s="58">
        <v>10551351.54</v>
      </c>
    </row>
    <row r="858" spans="1:11" ht="12.75">
      <c r="A858" s="47" t="s">
        <v>1062</v>
      </c>
      <c r="B858" s="47" t="s">
        <v>1094</v>
      </c>
      <c r="C858" s="47" t="s">
        <v>378</v>
      </c>
      <c r="D858" s="47" t="s">
        <v>460</v>
      </c>
      <c r="E858" s="47" t="s">
        <v>157</v>
      </c>
      <c r="F858" s="89">
        <v>51.14</v>
      </c>
      <c r="G858" s="47" t="s">
        <v>193</v>
      </c>
      <c r="H858" s="214" t="s">
        <v>156</v>
      </c>
      <c r="I858" s="214"/>
      <c r="J858" s="56" t="s">
        <v>158</v>
      </c>
      <c r="K858" s="58">
        <v>10551402.68</v>
      </c>
    </row>
    <row r="859" spans="1:11" ht="12.75">
      <c r="A859" s="47" t="s">
        <v>1062</v>
      </c>
      <c r="B859" s="47" t="s">
        <v>1094</v>
      </c>
      <c r="C859" s="47" t="s">
        <v>407</v>
      </c>
      <c r="D859" s="47" t="s">
        <v>460</v>
      </c>
      <c r="E859" s="47" t="s">
        <v>157</v>
      </c>
      <c r="F859" s="89">
        <v>76.71</v>
      </c>
      <c r="G859" s="47" t="s">
        <v>193</v>
      </c>
      <c r="H859" s="214" t="s">
        <v>156</v>
      </c>
      <c r="I859" s="214"/>
      <c r="J859" s="56" t="s">
        <v>158</v>
      </c>
      <c r="K859" s="58">
        <v>10551479.39</v>
      </c>
    </row>
    <row r="860" spans="1:11" ht="12.75">
      <c r="A860" s="59" t="s">
        <v>1095</v>
      </c>
      <c r="B860" s="96"/>
      <c r="C860" s="96"/>
      <c r="D860" s="97"/>
      <c r="E860" s="61"/>
      <c r="F860" s="62">
        <f>SUM(F9:F859)</f>
        <v>23831462.63999999</v>
      </c>
      <c r="G860" s="213">
        <v>24209757.05</v>
      </c>
      <c r="H860" s="213"/>
      <c r="I860" s="213"/>
      <c r="J860" s="59"/>
      <c r="K860" s="60">
        <v>0</v>
      </c>
    </row>
    <row r="861" spans="1:11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</row>
    <row r="862" spans="1:11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</row>
    <row r="863" spans="1:11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</row>
    <row r="864" spans="1:11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</row>
    <row r="865" spans="1:11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</row>
    <row r="866" spans="1:11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</row>
    <row r="867" spans="1:11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</row>
    <row r="868" spans="1:11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</row>
    <row r="869" spans="1:11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</row>
    <row r="870" spans="1:11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</row>
    <row r="871" spans="1:11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</row>
    <row r="872" spans="1:11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</row>
    <row r="873" spans="1:11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</row>
    <row r="874" spans="1:11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</row>
    <row r="875" spans="1:11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</row>
    <row r="876" spans="1:11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</row>
    <row r="877" spans="1:11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</row>
    <row r="878" spans="1:11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</row>
    <row r="879" spans="1:11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</row>
    <row r="880" spans="1:11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</row>
    <row r="881" spans="1:11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</row>
    <row r="882" spans="1:11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</row>
    <row r="883" spans="1:11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</row>
    <row r="884" spans="1:11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</row>
    <row r="885" spans="1:11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</row>
    <row r="886" spans="1:11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</row>
    <row r="887" spans="1:11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</row>
    <row r="888" spans="1:11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</row>
    <row r="889" spans="1:11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</row>
    <row r="890" spans="1:11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</row>
    <row r="891" spans="1:11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</row>
    <row r="892" spans="1:11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</row>
    <row r="893" spans="1:11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</row>
    <row r="894" spans="1:11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</row>
    <row r="895" spans="1:11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</row>
    <row r="896" spans="1:11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</row>
    <row r="897" spans="1:11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</row>
    <row r="898" spans="1:11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</row>
    <row r="899" spans="1:11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</row>
    <row r="900" spans="1:11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</row>
    <row r="901" spans="1:11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</row>
    <row r="902" spans="1:11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</row>
    <row r="903" spans="1:11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</row>
    <row r="904" spans="1:11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</row>
    <row r="905" spans="1:11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</row>
    <row r="906" spans="1:11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</row>
    <row r="907" spans="1:11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</row>
    <row r="908" spans="1:11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</row>
    <row r="909" spans="1:11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</row>
    <row r="910" spans="1:11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</row>
    <row r="911" spans="1:11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</row>
    <row r="912" spans="1:11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</row>
    <row r="913" spans="1:11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</row>
    <row r="914" spans="1:11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</row>
    <row r="915" spans="1:11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</row>
    <row r="916" spans="1:11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</row>
    <row r="917" spans="1:11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</row>
    <row r="918" spans="1:11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</row>
    <row r="919" spans="1:11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</row>
    <row r="920" spans="1:11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</row>
    <row r="921" spans="1:11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</row>
    <row r="922" spans="1:11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</row>
    <row r="923" spans="1:11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</row>
    <row r="924" spans="1:11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</row>
    <row r="925" spans="1:11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</row>
    <row r="926" spans="1:11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</row>
    <row r="927" spans="1:11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</row>
    <row r="928" spans="1:11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</row>
    <row r="929" spans="1:11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</row>
    <row r="930" spans="1:11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</row>
    <row r="931" spans="1:11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</row>
    <row r="932" spans="1:11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</row>
    <row r="933" spans="1:11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</row>
    <row r="934" spans="1:11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</row>
    <row r="935" spans="1:11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</row>
    <row r="936" spans="1:11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</row>
    <row r="937" spans="1:11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</row>
    <row r="938" spans="1:11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</row>
    <row r="939" spans="1:11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</row>
    <row r="940" spans="1:11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</row>
    <row r="941" spans="1:11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</row>
    <row r="942" spans="1:11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</row>
    <row r="943" spans="1:11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</row>
  </sheetData>
  <sheetProtection/>
  <autoFilter ref="A8:F860">
    <sortState ref="A9:F943">
      <sortCondition sortBy="value" ref="A9:A943"/>
    </sortState>
  </autoFilter>
  <mergeCells count="859">
    <mergeCell ref="J6:K7"/>
    <mergeCell ref="H7:I7"/>
    <mergeCell ref="A6:A7"/>
    <mergeCell ref="B6:B7"/>
    <mergeCell ref="C6:C7"/>
    <mergeCell ref="D6:D7"/>
    <mergeCell ref="G6:I6"/>
    <mergeCell ref="H16:I16"/>
    <mergeCell ref="H9:I9"/>
    <mergeCell ref="H12:I12"/>
    <mergeCell ref="H11:I11"/>
    <mergeCell ref="H10:I10"/>
    <mergeCell ref="H17:I17"/>
    <mergeCell ref="H18:I18"/>
    <mergeCell ref="H15:I15"/>
    <mergeCell ref="H13:I13"/>
    <mergeCell ref="H14:I14"/>
    <mergeCell ref="H25:I25"/>
    <mergeCell ref="H26:I26"/>
    <mergeCell ref="H22:I22"/>
    <mergeCell ref="H23:I23"/>
    <mergeCell ref="H24:I24"/>
    <mergeCell ref="H19:I19"/>
    <mergeCell ref="H20:I20"/>
    <mergeCell ref="H21:I21"/>
    <mergeCell ref="H30:I30"/>
    <mergeCell ref="H31:I31"/>
    <mergeCell ref="H32:I32"/>
    <mergeCell ref="H29:I29"/>
    <mergeCell ref="H28:I28"/>
    <mergeCell ref="H27:I27"/>
    <mergeCell ref="H36:I36"/>
    <mergeCell ref="H37:I37"/>
    <mergeCell ref="H38:I38"/>
    <mergeCell ref="H33:I33"/>
    <mergeCell ref="H34:I34"/>
    <mergeCell ref="H35:I35"/>
    <mergeCell ref="H42:I42"/>
    <mergeCell ref="H43:I43"/>
    <mergeCell ref="H44:I44"/>
    <mergeCell ref="H39:I39"/>
    <mergeCell ref="H40:I40"/>
    <mergeCell ref="H41:I41"/>
    <mergeCell ref="H48:I48"/>
    <mergeCell ref="H49:I49"/>
    <mergeCell ref="H50:I50"/>
    <mergeCell ref="H45:I45"/>
    <mergeCell ref="H46:I46"/>
    <mergeCell ref="H47:I47"/>
    <mergeCell ref="H54:I54"/>
    <mergeCell ref="H55:I55"/>
    <mergeCell ref="H56:I56"/>
    <mergeCell ref="H51:I51"/>
    <mergeCell ref="H52:I52"/>
    <mergeCell ref="H53:I53"/>
    <mergeCell ref="H60:I60"/>
    <mergeCell ref="H61:I61"/>
    <mergeCell ref="H62:I62"/>
    <mergeCell ref="H57:I57"/>
    <mergeCell ref="H58:I58"/>
    <mergeCell ref="H59:I59"/>
    <mergeCell ref="H66:I66"/>
    <mergeCell ref="H67:I67"/>
    <mergeCell ref="H68:I68"/>
    <mergeCell ref="H63:I63"/>
    <mergeCell ref="H64:I64"/>
    <mergeCell ref="H65:I65"/>
    <mergeCell ref="H72:I72"/>
    <mergeCell ref="H73:I73"/>
    <mergeCell ref="H74:I74"/>
    <mergeCell ref="H69:I69"/>
    <mergeCell ref="H70:I70"/>
    <mergeCell ref="H71:I71"/>
    <mergeCell ref="H78:I78"/>
    <mergeCell ref="H79:I79"/>
    <mergeCell ref="H80:I80"/>
    <mergeCell ref="H75:I75"/>
    <mergeCell ref="H76:I76"/>
    <mergeCell ref="H77:I77"/>
    <mergeCell ref="H84:I84"/>
    <mergeCell ref="H85:I85"/>
    <mergeCell ref="H86:I86"/>
    <mergeCell ref="H81:I81"/>
    <mergeCell ref="H82:I82"/>
    <mergeCell ref="H83:I83"/>
    <mergeCell ref="H90:I90"/>
    <mergeCell ref="H91:I91"/>
    <mergeCell ref="H92:I92"/>
    <mergeCell ref="H87:I87"/>
    <mergeCell ref="H88:I88"/>
    <mergeCell ref="H89:I89"/>
    <mergeCell ref="H96:I96"/>
    <mergeCell ref="H97:I97"/>
    <mergeCell ref="H98:I98"/>
    <mergeCell ref="H93:I93"/>
    <mergeCell ref="H94:I94"/>
    <mergeCell ref="H95:I95"/>
    <mergeCell ref="H102:I102"/>
    <mergeCell ref="H103:I103"/>
    <mergeCell ref="H104:I104"/>
    <mergeCell ref="H99:I99"/>
    <mergeCell ref="H100:I100"/>
    <mergeCell ref="H101:I101"/>
    <mergeCell ref="H108:I108"/>
    <mergeCell ref="H109:I109"/>
    <mergeCell ref="H110:I110"/>
    <mergeCell ref="H105:I105"/>
    <mergeCell ref="H106:I106"/>
    <mergeCell ref="H107:I107"/>
    <mergeCell ref="H114:I114"/>
    <mergeCell ref="H115:I115"/>
    <mergeCell ref="H116:I116"/>
    <mergeCell ref="H111:I111"/>
    <mergeCell ref="H112:I112"/>
    <mergeCell ref="H113:I113"/>
    <mergeCell ref="H120:I120"/>
    <mergeCell ref="H121:I121"/>
    <mergeCell ref="H122:I122"/>
    <mergeCell ref="H117:I117"/>
    <mergeCell ref="H118:I118"/>
    <mergeCell ref="H119:I119"/>
    <mergeCell ref="H128:I128"/>
    <mergeCell ref="H127:I127"/>
    <mergeCell ref="H126:I126"/>
    <mergeCell ref="H125:I125"/>
    <mergeCell ref="H123:I123"/>
    <mergeCell ref="H124:I124"/>
    <mergeCell ref="H132:I132"/>
    <mergeCell ref="H133:I133"/>
    <mergeCell ref="H134:I134"/>
    <mergeCell ref="H129:I129"/>
    <mergeCell ref="H130:I130"/>
    <mergeCell ref="H131:I131"/>
    <mergeCell ref="H138:I138"/>
    <mergeCell ref="H139:I139"/>
    <mergeCell ref="H140:I140"/>
    <mergeCell ref="H135:I135"/>
    <mergeCell ref="H136:I136"/>
    <mergeCell ref="H137:I137"/>
    <mergeCell ref="H144:I144"/>
    <mergeCell ref="H145:I145"/>
    <mergeCell ref="H146:I146"/>
    <mergeCell ref="H141:I141"/>
    <mergeCell ref="H142:I142"/>
    <mergeCell ref="H143:I143"/>
    <mergeCell ref="H150:I150"/>
    <mergeCell ref="H151:I151"/>
    <mergeCell ref="H152:I152"/>
    <mergeCell ref="H147:I147"/>
    <mergeCell ref="H148:I148"/>
    <mergeCell ref="H149:I149"/>
    <mergeCell ref="H158:I158"/>
    <mergeCell ref="H157:I157"/>
    <mergeCell ref="H156:I156"/>
    <mergeCell ref="H153:I153"/>
    <mergeCell ref="H154:I154"/>
    <mergeCell ref="H155:I155"/>
    <mergeCell ref="H162:I162"/>
    <mergeCell ref="H163:I163"/>
    <mergeCell ref="H164:I164"/>
    <mergeCell ref="H160:I160"/>
    <mergeCell ref="H161:I161"/>
    <mergeCell ref="H159:I159"/>
    <mergeCell ref="H169:I169"/>
    <mergeCell ref="H170:I170"/>
    <mergeCell ref="H168:I168"/>
    <mergeCell ref="H167:I167"/>
    <mergeCell ref="H165:I165"/>
    <mergeCell ref="H166:I166"/>
    <mergeCell ref="H174:I174"/>
    <mergeCell ref="H175:I175"/>
    <mergeCell ref="H176:I176"/>
    <mergeCell ref="H171:I171"/>
    <mergeCell ref="H172:I172"/>
    <mergeCell ref="H173:I173"/>
    <mergeCell ref="H180:I180"/>
    <mergeCell ref="H181:I181"/>
    <mergeCell ref="H182:I182"/>
    <mergeCell ref="H177:I177"/>
    <mergeCell ref="H178:I178"/>
    <mergeCell ref="H179:I179"/>
    <mergeCell ref="H186:I186"/>
    <mergeCell ref="H187:I187"/>
    <mergeCell ref="H188:I188"/>
    <mergeCell ref="H183:I183"/>
    <mergeCell ref="H184:I184"/>
    <mergeCell ref="H185:I185"/>
    <mergeCell ref="H192:I192"/>
    <mergeCell ref="H193:I193"/>
    <mergeCell ref="H194:I194"/>
    <mergeCell ref="H189:I189"/>
    <mergeCell ref="H190:I190"/>
    <mergeCell ref="H191:I191"/>
    <mergeCell ref="H198:I198"/>
    <mergeCell ref="H199:I199"/>
    <mergeCell ref="H200:I200"/>
    <mergeCell ref="H195:I195"/>
    <mergeCell ref="H196:I196"/>
    <mergeCell ref="H197:I197"/>
    <mergeCell ref="H204:I204"/>
    <mergeCell ref="H206:I206"/>
    <mergeCell ref="H207:I207"/>
    <mergeCell ref="H205:I205"/>
    <mergeCell ref="H201:I201"/>
    <mergeCell ref="H202:I202"/>
    <mergeCell ref="H203:I203"/>
    <mergeCell ref="H213:I213"/>
    <mergeCell ref="H214:I214"/>
    <mergeCell ref="H212:I212"/>
    <mergeCell ref="H211:I211"/>
    <mergeCell ref="H208:I208"/>
    <mergeCell ref="H209:I209"/>
    <mergeCell ref="H210:I210"/>
    <mergeCell ref="H218:I218"/>
    <mergeCell ref="H219:I219"/>
    <mergeCell ref="H220:I220"/>
    <mergeCell ref="H215:I215"/>
    <mergeCell ref="H216:I216"/>
    <mergeCell ref="H217:I217"/>
    <mergeCell ref="H224:I224"/>
    <mergeCell ref="H225:I225"/>
    <mergeCell ref="H226:I226"/>
    <mergeCell ref="H221:I221"/>
    <mergeCell ref="H222:I222"/>
    <mergeCell ref="H223:I223"/>
    <mergeCell ref="H230:I230"/>
    <mergeCell ref="H231:I231"/>
    <mergeCell ref="H232:I232"/>
    <mergeCell ref="H227:I227"/>
    <mergeCell ref="H228:I228"/>
    <mergeCell ref="H229:I229"/>
    <mergeCell ref="H236:I236"/>
    <mergeCell ref="H237:I237"/>
    <mergeCell ref="H238:I238"/>
    <mergeCell ref="H233:I233"/>
    <mergeCell ref="H234:I234"/>
    <mergeCell ref="H235:I235"/>
    <mergeCell ref="H242:I242"/>
    <mergeCell ref="H243:I243"/>
    <mergeCell ref="H244:I244"/>
    <mergeCell ref="H239:I239"/>
    <mergeCell ref="H240:I240"/>
    <mergeCell ref="H241:I241"/>
    <mergeCell ref="H248:I248"/>
    <mergeCell ref="H249:I249"/>
    <mergeCell ref="H250:I250"/>
    <mergeCell ref="H245:I245"/>
    <mergeCell ref="H246:I246"/>
    <mergeCell ref="H247:I247"/>
    <mergeCell ref="H254:I254"/>
    <mergeCell ref="H255:I255"/>
    <mergeCell ref="H256:I256"/>
    <mergeCell ref="H251:I251"/>
    <mergeCell ref="H252:I252"/>
    <mergeCell ref="H253:I253"/>
    <mergeCell ref="H260:I260"/>
    <mergeCell ref="H261:I261"/>
    <mergeCell ref="H262:I262"/>
    <mergeCell ref="H257:I257"/>
    <mergeCell ref="H258:I258"/>
    <mergeCell ref="H259:I259"/>
    <mergeCell ref="H266:I266"/>
    <mergeCell ref="H267:I267"/>
    <mergeCell ref="H268:I268"/>
    <mergeCell ref="H263:I263"/>
    <mergeCell ref="H264:I264"/>
    <mergeCell ref="H265:I265"/>
    <mergeCell ref="H272:I272"/>
    <mergeCell ref="H273:I273"/>
    <mergeCell ref="H274:I274"/>
    <mergeCell ref="H269:I269"/>
    <mergeCell ref="H270:I270"/>
    <mergeCell ref="H271:I271"/>
    <mergeCell ref="H278:I278"/>
    <mergeCell ref="H279:I279"/>
    <mergeCell ref="H280:I280"/>
    <mergeCell ref="H275:I275"/>
    <mergeCell ref="H276:I276"/>
    <mergeCell ref="H277:I277"/>
    <mergeCell ref="H284:I284"/>
    <mergeCell ref="H285:I285"/>
    <mergeCell ref="H286:I286"/>
    <mergeCell ref="H281:I281"/>
    <mergeCell ref="H282:I282"/>
    <mergeCell ref="H283:I283"/>
    <mergeCell ref="H290:I290"/>
    <mergeCell ref="H291:I291"/>
    <mergeCell ref="H292:I292"/>
    <mergeCell ref="H287:I287"/>
    <mergeCell ref="H288:I288"/>
    <mergeCell ref="H289:I289"/>
    <mergeCell ref="H296:I296"/>
    <mergeCell ref="H297:I297"/>
    <mergeCell ref="H298:I298"/>
    <mergeCell ref="H293:I293"/>
    <mergeCell ref="H294:I294"/>
    <mergeCell ref="H295:I295"/>
    <mergeCell ref="H302:I302"/>
    <mergeCell ref="H303:I303"/>
    <mergeCell ref="H304:I304"/>
    <mergeCell ref="H299:I299"/>
    <mergeCell ref="H300:I300"/>
    <mergeCell ref="H301:I301"/>
    <mergeCell ref="H308:I308"/>
    <mergeCell ref="H309:I309"/>
    <mergeCell ref="H310:I310"/>
    <mergeCell ref="H305:I305"/>
    <mergeCell ref="H306:I306"/>
    <mergeCell ref="H307:I307"/>
    <mergeCell ref="H314:I314"/>
    <mergeCell ref="H315:I315"/>
    <mergeCell ref="H316:I316"/>
    <mergeCell ref="H311:I311"/>
    <mergeCell ref="H312:I312"/>
    <mergeCell ref="H313:I313"/>
    <mergeCell ref="H320:I320"/>
    <mergeCell ref="H321:I321"/>
    <mergeCell ref="H322:I322"/>
    <mergeCell ref="H317:I317"/>
    <mergeCell ref="H318:I318"/>
    <mergeCell ref="H319:I319"/>
    <mergeCell ref="H326:I326"/>
    <mergeCell ref="H327:I327"/>
    <mergeCell ref="H328:I328"/>
    <mergeCell ref="H323:I323"/>
    <mergeCell ref="H324:I324"/>
    <mergeCell ref="H325:I325"/>
    <mergeCell ref="H332:I332"/>
    <mergeCell ref="H333:I333"/>
    <mergeCell ref="H334:I334"/>
    <mergeCell ref="H329:I329"/>
    <mergeCell ref="H330:I330"/>
    <mergeCell ref="H331:I331"/>
    <mergeCell ref="H338:I338"/>
    <mergeCell ref="H339:I339"/>
    <mergeCell ref="H340:I340"/>
    <mergeCell ref="H335:I335"/>
    <mergeCell ref="H336:I336"/>
    <mergeCell ref="H337:I337"/>
    <mergeCell ref="H344:I344"/>
    <mergeCell ref="H345:I345"/>
    <mergeCell ref="H346:I346"/>
    <mergeCell ref="H341:I341"/>
    <mergeCell ref="H342:I342"/>
    <mergeCell ref="H343:I343"/>
    <mergeCell ref="H350:I350"/>
    <mergeCell ref="H351:I351"/>
    <mergeCell ref="H352:I352"/>
    <mergeCell ref="H347:I347"/>
    <mergeCell ref="H348:I348"/>
    <mergeCell ref="H349:I349"/>
    <mergeCell ref="H356:I356"/>
    <mergeCell ref="H357:I357"/>
    <mergeCell ref="H358:I358"/>
    <mergeCell ref="H353:I353"/>
    <mergeCell ref="H354:I354"/>
    <mergeCell ref="H355:I355"/>
    <mergeCell ref="H362:I362"/>
    <mergeCell ref="H363:I363"/>
    <mergeCell ref="H364:I364"/>
    <mergeCell ref="H359:I359"/>
    <mergeCell ref="H360:I360"/>
    <mergeCell ref="H361:I361"/>
    <mergeCell ref="H368:I368"/>
    <mergeCell ref="H369:I369"/>
    <mergeCell ref="H370:I370"/>
    <mergeCell ref="H365:I365"/>
    <mergeCell ref="H366:I366"/>
    <mergeCell ref="H367:I367"/>
    <mergeCell ref="H374:I374"/>
    <mergeCell ref="H375:I375"/>
    <mergeCell ref="H376:I376"/>
    <mergeCell ref="H371:I371"/>
    <mergeCell ref="H372:I372"/>
    <mergeCell ref="H373:I373"/>
    <mergeCell ref="H380:I380"/>
    <mergeCell ref="H381:I381"/>
    <mergeCell ref="H382:I382"/>
    <mergeCell ref="H377:I377"/>
    <mergeCell ref="H378:I378"/>
    <mergeCell ref="H379:I379"/>
    <mergeCell ref="H386:I386"/>
    <mergeCell ref="H387:I387"/>
    <mergeCell ref="H388:I388"/>
    <mergeCell ref="H383:I383"/>
    <mergeCell ref="H384:I384"/>
    <mergeCell ref="H385:I385"/>
    <mergeCell ref="H392:I392"/>
    <mergeCell ref="H393:I393"/>
    <mergeCell ref="H394:I394"/>
    <mergeCell ref="H389:I389"/>
    <mergeCell ref="H390:I390"/>
    <mergeCell ref="H391:I391"/>
    <mergeCell ref="H398:I398"/>
    <mergeCell ref="H399:I399"/>
    <mergeCell ref="H400:I400"/>
    <mergeCell ref="H395:I395"/>
    <mergeCell ref="H396:I396"/>
    <mergeCell ref="H397:I397"/>
    <mergeCell ref="H404:I404"/>
    <mergeCell ref="H405:I405"/>
    <mergeCell ref="H406:I406"/>
    <mergeCell ref="H401:I401"/>
    <mergeCell ref="H402:I402"/>
    <mergeCell ref="H403:I403"/>
    <mergeCell ref="H410:I410"/>
    <mergeCell ref="H411:I411"/>
    <mergeCell ref="H412:I412"/>
    <mergeCell ref="H407:I407"/>
    <mergeCell ref="H408:I408"/>
    <mergeCell ref="H409:I409"/>
    <mergeCell ref="H416:I416"/>
    <mergeCell ref="H417:I417"/>
    <mergeCell ref="H418:I418"/>
    <mergeCell ref="H413:I413"/>
    <mergeCell ref="H414:I414"/>
    <mergeCell ref="H415:I415"/>
    <mergeCell ref="H422:I422"/>
    <mergeCell ref="H423:I423"/>
    <mergeCell ref="H424:I424"/>
    <mergeCell ref="H419:I419"/>
    <mergeCell ref="H420:I420"/>
    <mergeCell ref="H421:I421"/>
    <mergeCell ref="H428:I428"/>
    <mergeCell ref="H429:I429"/>
    <mergeCell ref="H430:I430"/>
    <mergeCell ref="H425:I425"/>
    <mergeCell ref="H426:I426"/>
    <mergeCell ref="H427:I427"/>
    <mergeCell ref="H434:I434"/>
    <mergeCell ref="H435:I435"/>
    <mergeCell ref="H436:I436"/>
    <mergeCell ref="H431:I431"/>
    <mergeCell ref="H432:I432"/>
    <mergeCell ref="H433:I433"/>
    <mergeCell ref="H440:I440"/>
    <mergeCell ref="H441:I441"/>
    <mergeCell ref="H442:I442"/>
    <mergeCell ref="H437:I437"/>
    <mergeCell ref="H438:I438"/>
    <mergeCell ref="H439:I439"/>
    <mergeCell ref="H446:I446"/>
    <mergeCell ref="H447:I447"/>
    <mergeCell ref="H448:I448"/>
    <mergeCell ref="H443:I443"/>
    <mergeCell ref="H444:I444"/>
    <mergeCell ref="H445:I445"/>
    <mergeCell ref="H452:I452"/>
    <mergeCell ref="H453:I453"/>
    <mergeCell ref="H454:I454"/>
    <mergeCell ref="H450:I450"/>
    <mergeCell ref="H451:I451"/>
    <mergeCell ref="H449:I449"/>
    <mergeCell ref="H458:I458"/>
    <mergeCell ref="H459:I459"/>
    <mergeCell ref="H460:I460"/>
    <mergeCell ref="H455:I455"/>
    <mergeCell ref="H456:I456"/>
    <mergeCell ref="H457:I457"/>
    <mergeCell ref="H464:I464"/>
    <mergeCell ref="H465:I465"/>
    <mergeCell ref="H466:I466"/>
    <mergeCell ref="H461:I461"/>
    <mergeCell ref="H462:I462"/>
    <mergeCell ref="H463:I463"/>
    <mergeCell ref="H470:I470"/>
    <mergeCell ref="H471:I471"/>
    <mergeCell ref="H472:I472"/>
    <mergeCell ref="H467:I467"/>
    <mergeCell ref="H468:I468"/>
    <mergeCell ref="H469:I469"/>
    <mergeCell ref="H476:I476"/>
    <mergeCell ref="H477:I477"/>
    <mergeCell ref="H478:I478"/>
    <mergeCell ref="H473:I473"/>
    <mergeCell ref="H474:I474"/>
    <mergeCell ref="H475:I475"/>
    <mergeCell ref="H482:I482"/>
    <mergeCell ref="H483:I483"/>
    <mergeCell ref="H484:I484"/>
    <mergeCell ref="H479:I479"/>
    <mergeCell ref="H480:I480"/>
    <mergeCell ref="H481:I481"/>
    <mergeCell ref="H488:I488"/>
    <mergeCell ref="H489:I489"/>
    <mergeCell ref="H490:I490"/>
    <mergeCell ref="H485:I485"/>
    <mergeCell ref="H486:I486"/>
    <mergeCell ref="H487:I487"/>
    <mergeCell ref="H494:I494"/>
    <mergeCell ref="H495:I495"/>
    <mergeCell ref="H496:I496"/>
    <mergeCell ref="H491:I491"/>
    <mergeCell ref="H492:I492"/>
    <mergeCell ref="H493:I493"/>
    <mergeCell ref="H500:I500"/>
    <mergeCell ref="H501:I501"/>
    <mergeCell ref="H502:I502"/>
    <mergeCell ref="H497:I497"/>
    <mergeCell ref="H498:I498"/>
    <mergeCell ref="H499:I499"/>
    <mergeCell ref="H506:I506"/>
    <mergeCell ref="H507:I507"/>
    <mergeCell ref="H508:I508"/>
    <mergeCell ref="H503:I503"/>
    <mergeCell ref="H504:I504"/>
    <mergeCell ref="H505:I505"/>
    <mergeCell ref="H512:I512"/>
    <mergeCell ref="H513:I513"/>
    <mergeCell ref="H514:I514"/>
    <mergeCell ref="H509:I509"/>
    <mergeCell ref="H510:I510"/>
    <mergeCell ref="H511:I511"/>
    <mergeCell ref="H518:I518"/>
    <mergeCell ref="H519:I519"/>
    <mergeCell ref="H520:I520"/>
    <mergeCell ref="H515:I515"/>
    <mergeCell ref="H516:I516"/>
    <mergeCell ref="H517:I517"/>
    <mergeCell ref="H524:I524"/>
    <mergeCell ref="H525:I525"/>
    <mergeCell ref="H526:I526"/>
    <mergeCell ref="H521:I521"/>
    <mergeCell ref="H522:I522"/>
    <mergeCell ref="H523:I523"/>
    <mergeCell ref="H530:I530"/>
    <mergeCell ref="H531:I531"/>
    <mergeCell ref="H532:I532"/>
    <mergeCell ref="H527:I527"/>
    <mergeCell ref="H528:I528"/>
    <mergeCell ref="H529:I529"/>
    <mergeCell ref="H536:I536"/>
    <mergeCell ref="H537:I537"/>
    <mergeCell ref="H538:I538"/>
    <mergeCell ref="H533:I533"/>
    <mergeCell ref="H534:I534"/>
    <mergeCell ref="H535:I535"/>
    <mergeCell ref="H542:I542"/>
    <mergeCell ref="H543:I543"/>
    <mergeCell ref="H544:I544"/>
    <mergeCell ref="H539:I539"/>
    <mergeCell ref="H540:I540"/>
    <mergeCell ref="H541:I541"/>
    <mergeCell ref="H548:I548"/>
    <mergeCell ref="H549:I549"/>
    <mergeCell ref="H550:I550"/>
    <mergeCell ref="H545:I545"/>
    <mergeCell ref="H546:I546"/>
    <mergeCell ref="H547:I547"/>
    <mergeCell ref="H554:I554"/>
    <mergeCell ref="H555:I555"/>
    <mergeCell ref="H556:I556"/>
    <mergeCell ref="H551:I551"/>
    <mergeCell ref="H552:I552"/>
    <mergeCell ref="H553:I553"/>
    <mergeCell ref="H560:I560"/>
    <mergeCell ref="H561:I561"/>
    <mergeCell ref="H562:I562"/>
    <mergeCell ref="H557:I557"/>
    <mergeCell ref="H558:I558"/>
    <mergeCell ref="H559:I559"/>
    <mergeCell ref="H566:I566"/>
    <mergeCell ref="H567:I567"/>
    <mergeCell ref="H568:I568"/>
    <mergeCell ref="H563:I563"/>
    <mergeCell ref="H564:I564"/>
    <mergeCell ref="H565:I565"/>
    <mergeCell ref="H572:I572"/>
    <mergeCell ref="H573:I573"/>
    <mergeCell ref="H574:I574"/>
    <mergeCell ref="H569:I569"/>
    <mergeCell ref="H570:I570"/>
    <mergeCell ref="H571:I571"/>
    <mergeCell ref="H578:I578"/>
    <mergeCell ref="H579:I579"/>
    <mergeCell ref="H580:I580"/>
    <mergeCell ref="H575:I575"/>
    <mergeCell ref="H576:I576"/>
    <mergeCell ref="H577:I577"/>
    <mergeCell ref="H584:I584"/>
    <mergeCell ref="H585:I585"/>
    <mergeCell ref="H586:I586"/>
    <mergeCell ref="H581:I581"/>
    <mergeCell ref="H582:I582"/>
    <mergeCell ref="H583:I583"/>
    <mergeCell ref="H590:I590"/>
    <mergeCell ref="H591:I591"/>
    <mergeCell ref="H592:I592"/>
    <mergeCell ref="H587:I587"/>
    <mergeCell ref="H588:I588"/>
    <mergeCell ref="H589:I589"/>
    <mergeCell ref="H596:I596"/>
    <mergeCell ref="H597:I597"/>
    <mergeCell ref="H598:I598"/>
    <mergeCell ref="H593:I593"/>
    <mergeCell ref="H594:I594"/>
    <mergeCell ref="H595:I595"/>
    <mergeCell ref="H602:I602"/>
    <mergeCell ref="H603:I603"/>
    <mergeCell ref="H604:I604"/>
    <mergeCell ref="H599:I599"/>
    <mergeCell ref="H600:I600"/>
    <mergeCell ref="H601:I601"/>
    <mergeCell ref="H608:I608"/>
    <mergeCell ref="H609:I609"/>
    <mergeCell ref="H610:I610"/>
    <mergeCell ref="H605:I605"/>
    <mergeCell ref="H606:I606"/>
    <mergeCell ref="H607:I607"/>
    <mergeCell ref="H614:I614"/>
    <mergeCell ref="H615:I615"/>
    <mergeCell ref="H616:I616"/>
    <mergeCell ref="H611:I611"/>
    <mergeCell ref="H612:I612"/>
    <mergeCell ref="H613:I613"/>
    <mergeCell ref="H620:I620"/>
    <mergeCell ref="H621:I621"/>
    <mergeCell ref="H622:I622"/>
    <mergeCell ref="H617:I617"/>
    <mergeCell ref="H618:I618"/>
    <mergeCell ref="H619:I619"/>
    <mergeCell ref="H626:I626"/>
    <mergeCell ref="H627:I627"/>
    <mergeCell ref="H628:I628"/>
    <mergeCell ref="H623:I623"/>
    <mergeCell ref="H624:I624"/>
    <mergeCell ref="H625:I625"/>
    <mergeCell ref="H632:I632"/>
    <mergeCell ref="H633:I633"/>
    <mergeCell ref="H634:I634"/>
    <mergeCell ref="H629:I629"/>
    <mergeCell ref="H630:I630"/>
    <mergeCell ref="H631:I631"/>
    <mergeCell ref="H638:I638"/>
    <mergeCell ref="H639:I639"/>
    <mergeCell ref="H640:I640"/>
    <mergeCell ref="H635:I635"/>
    <mergeCell ref="H636:I636"/>
    <mergeCell ref="H637:I637"/>
    <mergeCell ref="H644:I644"/>
    <mergeCell ref="H645:I645"/>
    <mergeCell ref="H646:I646"/>
    <mergeCell ref="H641:I641"/>
    <mergeCell ref="H642:I642"/>
    <mergeCell ref="H643:I643"/>
    <mergeCell ref="H650:I650"/>
    <mergeCell ref="H651:I651"/>
    <mergeCell ref="H652:I652"/>
    <mergeCell ref="H647:I647"/>
    <mergeCell ref="H648:I648"/>
    <mergeCell ref="H649:I649"/>
    <mergeCell ref="H656:I656"/>
    <mergeCell ref="H657:I657"/>
    <mergeCell ref="H658:I658"/>
    <mergeCell ref="H653:I653"/>
    <mergeCell ref="H654:I654"/>
    <mergeCell ref="H655:I655"/>
    <mergeCell ref="H662:I662"/>
    <mergeCell ref="H663:I663"/>
    <mergeCell ref="H664:I664"/>
    <mergeCell ref="H659:I659"/>
    <mergeCell ref="H660:I660"/>
    <mergeCell ref="H661:I661"/>
    <mergeCell ref="H668:I668"/>
    <mergeCell ref="H669:I669"/>
    <mergeCell ref="H670:I670"/>
    <mergeCell ref="H665:I665"/>
    <mergeCell ref="H666:I666"/>
    <mergeCell ref="H667:I667"/>
    <mergeCell ref="H674:I674"/>
    <mergeCell ref="H675:I675"/>
    <mergeCell ref="H676:I676"/>
    <mergeCell ref="H671:I671"/>
    <mergeCell ref="H672:I672"/>
    <mergeCell ref="H673:I673"/>
    <mergeCell ref="H680:I680"/>
    <mergeCell ref="H681:I681"/>
    <mergeCell ref="H682:I682"/>
    <mergeCell ref="H677:I677"/>
    <mergeCell ref="H678:I678"/>
    <mergeCell ref="H679:I679"/>
    <mergeCell ref="H686:I686"/>
    <mergeCell ref="H687:I687"/>
    <mergeCell ref="H688:I688"/>
    <mergeCell ref="H683:I683"/>
    <mergeCell ref="H684:I684"/>
    <mergeCell ref="H685:I685"/>
    <mergeCell ref="H692:I692"/>
    <mergeCell ref="H693:I693"/>
    <mergeCell ref="H694:I694"/>
    <mergeCell ref="H689:I689"/>
    <mergeCell ref="H690:I690"/>
    <mergeCell ref="H691:I691"/>
    <mergeCell ref="H698:I698"/>
    <mergeCell ref="H699:I699"/>
    <mergeCell ref="H700:I700"/>
    <mergeCell ref="H695:I695"/>
    <mergeCell ref="H696:I696"/>
    <mergeCell ref="H697:I697"/>
    <mergeCell ref="H704:I704"/>
    <mergeCell ref="H705:I705"/>
    <mergeCell ref="H706:I706"/>
    <mergeCell ref="H701:I701"/>
    <mergeCell ref="H702:I702"/>
    <mergeCell ref="H703:I703"/>
    <mergeCell ref="H710:I710"/>
    <mergeCell ref="H711:I711"/>
    <mergeCell ref="H712:I712"/>
    <mergeCell ref="H707:I707"/>
    <mergeCell ref="H708:I708"/>
    <mergeCell ref="H709:I709"/>
    <mergeCell ref="H720:I720"/>
    <mergeCell ref="H719:I719"/>
    <mergeCell ref="H716:I716"/>
    <mergeCell ref="H717:I717"/>
    <mergeCell ref="H718:I718"/>
    <mergeCell ref="H713:I713"/>
    <mergeCell ref="H714:I714"/>
    <mergeCell ref="H715:I715"/>
    <mergeCell ref="H724:I724"/>
    <mergeCell ref="H725:I725"/>
    <mergeCell ref="H726:I726"/>
    <mergeCell ref="H721:I721"/>
    <mergeCell ref="H722:I722"/>
    <mergeCell ref="H723:I723"/>
    <mergeCell ref="H730:I730"/>
    <mergeCell ref="H731:I731"/>
    <mergeCell ref="H732:I732"/>
    <mergeCell ref="H727:I727"/>
    <mergeCell ref="H728:I728"/>
    <mergeCell ref="H729:I729"/>
    <mergeCell ref="H736:I736"/>
    <mergeCell ref="H737:I737"/>
    <mergeCell ref="H738:I738"/>
    <mergeCell ref="H733:I733"/>
    <mergeCell ref="H734:I734"/>
    <mergeCell ref="H735:I735"/>
    <mergeCell ref="H742:I742"/>
    <mergeCell ref="H743:I743"/>
    <mergeCell ref="H744:I744"/>
    <mergeCell ref="H739:I739"/>
    <mergeCell ref="H740:I740"/>
    <mergeCell ref="H741:I741"/>
    <mergeCell ref="H748:I748"/>
    <mergeCell ref="H749:I749"/>
    <mergeCell ref="H750:I750"/>
    <mergeCell ref="H745:I745"/>
    <mergeCell ref="H746:I746"/>
    <mergeCell ref="H747:I747"/>
    <mergeCell ref="H754:I754"/>
    <mergeCell ref="H755:I755"/>
    <mergeCell ref="H756:I756"/>
    <mergeCell ref="H751:I751"/>
    <mergeCell ref="H752:I752"/>
    <mergeCell ref="H753:I753"/>
    <mergeCell ref="H760:I760"/>
    <mergeCell ref="H761:I761"/>
    <mergeCell ref="H762:I762"/>
    <mergeCell ref="H757:I757"/>
    <mergeCell ref="H758:I758"/>
    <mergeCell ref="H759:I759"/>
    <mergeCell ref="H766:I766"/>
    <mergeCell ref="H767:I767"/>
    <mergeCell ref="H768:I768"/>
    <mergeCell ref="H763:I763"/>
    <mergeCell ref="H764:I764"/>
    <mergeCell ref="H765:I765"/>
    <mergeCell ref="H772:I772"/>
    <mergeCell ref="H773:I773"/>
    <mergeCell ref="H774:I774"/>
    <mergeCell ref="H769:I769"/>
    <mergeCell ref="H770:I770"/>
    <mergeCell ref="H771:I771"/>
    <mergeCell ref="H778:I778"/>
    <mergeCell ref="H779:I779"/>
    <mergeCell ref="H780:I780"/>
    <mergeCell ref="H775:I775"/>
    <mergeCell ref="H776:I776"/>
    <mergeCell ref="H777:I777"/>
    <mergeCell ref="H784:I784"/>
    <mergeCell ref="H785:I785"/>
    <mergeCell ref="H786:I786"/>
    <mergeCell ref="H781:I781"/>
    <mergeCell ref="H782:I782"/>
    <mergeCell ref="H783:I783"/>
    <mergeCell ref="H790:I790"/>
    <mergeCell ref="H791:I791"/>
    <mergeCell ref="H792:I792"/>
    <mergeCell ref="H787:I787"/>
    <mergeCell ref="H788:I788"/>
    <mergeCell ref="H789:I789"/>
    <mergeCell ref="H796:I796"/>
    <mergeCell ref="H797:I797"/>
    <mergeCell ref="H798:I798"/>
    <mergeCell ref="H793:I793"/>
    <mergeCell ref="H794:I794"/>
    <mergeCell ref="H795:I795"/>
    <mergeCell ref="H802:I802"/>
    <mergeCell ref="H803:I803"/>
    <mergeCell ref="H804:I804"/>
    <mergeCell ref="H799:I799"/>
    <mergeCell ref="H800:I800"/>
    <mergeCell ref="H801:I801"/>
    <mergeCell ref="H808:I808"/>
    <mergeCell ref="H809:I809"/>
    <mergeCell ref="H810:I810"/>
    <mergeCell ref="H805:I805"/>
    <mergeCell ref="H806:I806"/>
    <mergeCell ref="H807:I807"/>
    <mergeCell ref="H814:I814"/>
    <mergeCell ref="H815:I815"/>
    <mergeCell ref="H816:I816"/>
    <mergeCell ref="H811:I811"/>
    <mergeCell ref="H812:I812"/>
    <mergeCell ref="H813:I813"/>
    <mergeCell ref="H820:I820"/>
    <mergeCell ref="H821:I821"/>
    <mergeCell ref="H822:I822"/>
    <mergeCell ref="H817:I817"/>
    <mergeCell ref="H818:I818"/>
    <mergeCell ref="H819:I819"/>
    <mergeCell ref="H826:I826"/>
    <mergeCell ref="H827:I827"/>
    <mergeCell ref="H828:I828"/>
    <mergeCell ref="H823:I823"/>
    <mergeCell ref="H824:I824"/>
    <mergeCell ref="H825:I825"/>
    <mergeCell ref="H832:I832"/>
    <mergeCell ref="H833:I833"/>
    <mergeCell ref="H834:I834"/>
    <mergeCell ref="H829:I829"/>
    <mergeCell ref="H830:I830"/>
    <mergeCell ref="H831:I831"/>
    <mergeCell ref="H838:I838"/>
    <mergeCell ref="H839:I839"/>
    <mergeCell ref="H840:I840"/>
    <mergeCell ref="H835:I835"/>
    <mergeCell ref="H836:I836"/>
    <mergeCell ref="H837:I837"/>
    <mergeCell ref="H844:I844"/>
    <mergeCell ref="H845:I845"/>
    <mergeCell ref="H846:I846"/>
    <mergeCell ref="H841:I841"/>
    <mergeCell ref="H842:I842"/>
    <mergeCell ref="H843:I843"/>
    <mergeCell ref="H850:I850"/>
    <mergeCell ref="H851:I851"/>
    <mergeCell ref="H852:I852"/>
    <mergeCell ref="H847:I847"/>
    <mergeCell ref="H848:I848"/>
    <mergeCell ref="H849:I849"/>
    <mergeCell ref="G860:I860"/>
    <mergeCell ref="H859:I859"/>
    <mergeCell ref="H856:I856"/>
    <mergeCell ref="H857:I857"/>
    <mergeCell ref="H858:I858"/>
    <mergeCell ref="H853:I853"/>
    <mergeCell ref="H854:I854"/>
    <mergeCell ref="H855:I8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5"/>
  <sheetViews>
    <sheetView zoomScalePageLayoutView="0" workbookViewId="0" topLeftCell="A541">
      <selection activeCell="E574" sqref="E574"/>
    </sheetView>
  </sheetViews>
  <sheetFormatPr defaultColWidth="18.375" defaultRowHeight="15" customHeight="1"/>
  <cols>
    <col min="1" max="1" width="39.875" style="23" customWidth="1"/>
    <col min="2" max="4" width="18.375" style="23" hidden="1" customWidth="1"/>
    <col min="5" max="5" width="18.375" style="23" customWidth="1"/>
    <col min="6" max="6" width="18.375" style="24" hidden="1" customWidth="1"/>
    <col min="7" max="7" width="18.375" style="23" hidden="1" customWidth="1"/>
    <col min="8" max="16384" width="18.375" style="23" customWidth="1"/>
  </cols>
  <sheetData>
    <row r="1" spans="1:7" ht="15" customHeight="1">
      <c r="A1" s="226" t="s">
        <v>130</v>
      </c>
      <c r="B1" s="226"/>
      <c r="C1" s="226"/>
      <c r="D1" s="226"/>
      <c r="E1" s="226"/>
      <c r="F1" s="19"/>
      <c r="G1" s="19"/>
    </row>
    <row r="2" spans="1:7" ht="15" customHeight="1">
      <c r="A2" s="227" t="s">
        <v>1096</v>
      </c>
      <c r="B2" s="227"/>
      <c r="C2" s="227"/>
      <c r="D2" s="227"/>
      <c r="E2" s="227"/>
      <c r="F2" s="19"/>
      <c r="G2" s="19"/>
    </row>
    <row r="3" spans="1:7" ht="15" customHeight="1">
      <c r="A3" s="227"/>
      <c r="B3" s="227"/>
      <c r="C3" s="227"/>
      <c r="D3" s="227"/>
      <c r="E3" s="227"/>
      <c r="F3" s="19"/>
      <c r="G3" s="19"/>
    </row>
    <row r="4" spans="1:7" ht="15" customHeight="1">
      <c r="A4" s="25" t="s">
        <v>141</v>
      </c>
      <c r="B4" s="25" t="s">
        <v>142</v>
      </c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26" t="s">
        <v>150</v>
      </c>
      <c r="B6" s="228" t="s">
        <v>1097</v>
      </c>
      <c r="C6" s="228"/>
      <c r="D6" s="228" t="s">
        <v>1098</v>
      </c>
      <c r="E6" s="228"/>
      <c r="F6" s="228" t="s">
        <v>1099</v>
      </c>
      <c r="G6" s="228"/>
    </row>
    <row r="7" spans="1:7" ht="15" customHeight="1">
      <c r="A7" s="26" t="s">
        <v>1100</v>
      </c>
      <c r="B7" s="224" t="s">
        <v>147</v>
      </c>
      <c r="C7" s="224" t="s">
        <v>148</v>
      </c>
      <c r="D7" s="224" t="s">
        <v>147</v>
      </c>
      <c r="E7" s="224" t="s">
        <v>148</v>
      </c>
      <c r="F7" s="224" t="s">
        <v>147</v>
      </c>
      <c r="G7" s="224" t="s">
        <v>148</v>
      </c>
    </row>
    <row r="8" spans="1:7" ht="15" customHeight="1">
      <c r="A8" s="26" t="s">
        <v>1101</v>
      </c>
      <c r="B8" s="225"/>
      <c r="C8" s="225"/>
      <c r="D8" s="225"/>
      <c r="E8" s="225"/>
      <c r="F8" s="225"/>
      <c r="G8" s="225"/>
    </row>
    <row r="9" spans="1:7" ht="15" customHeight="1">
      <c r="A9" s="27" t="s">
        <v>1102</v>
      </c>
      <c r="B9" s="28">
        <v>34927.42</v>
      </c>
      <c r="C9" s="29"/>
      <c r="D9" s="28">
        <v>2144235.66</v>
      </c>
      <c r="E9" s="28">
        <v>1808187.38</v>
      </c>
      <c r="F9" s="28">
        <v>370975.7</v>
      </c>
      <c r="G9" s="29"/>
    </row>
    <row r="10" spans="1:7" ht="15" customHeight="1">
      <c r="A10" s="30" t="s">
        <v>1103</v>
      </c>
      <c r="B10" s="31">
        <v>34927.42</v>
      </c>
      <c r="C10" s="32"/>
      <c r="D10" s="31">
        <v>2144235.66</v>
      </c>
      <c r="E10" s="31">
        <v>1808187.38</v>
      </c>
      <c r="F10" s="31">
        <v>370975.7</v>
      </c>
      <c r="G10" s="32"/>
    </row>
    <row r="11" spans="1:7" ht="15" customHeight="1">
      <c r="A11" s="33" t="s">
        <v>1104</v>
      </c>
      <c r="B11" s="20"/>
      <c r="C11" s="20"/>
      <c r="D11" s="21">
        <v>2888.54</v>
      </c>
      <c r="E11" s="21">
        <v>2888.54</v>
      </c>
      <c r="F11" s="20"/>
      <c r="G11" s="20"/>
    </row>
    <row r="12" spans="1:7" ht="15" customHeight="1">
      <c r="A12" s="33" t="s">
        <v>1105</v>
      </c>
      <c r="B12" s="20"/>
      <c r="C12" s="20"/>
      <c r="D12" s="21">
        <v>10368.18</v>
      </c>
      <c r="E12" s="21">
        <v>10368.18</v>
      </c>
      <c r="F12" s="20"/>
      <c r="G12" s="20"/>
    </row>
    <row r="13" spans="1:7" ht="15" customHeight="1">
      <c r="A13" s="37" t="s">
        <v>1106</v>
      </c>
      <c r="B13" s="38"/>
      <c r="C13" s="38"/>
      <c r="D13" s="39">
        <v>1184.75</v>
      </c>
      <c r="E13" s="39">
        <v>1184.75</v>
      </c>
      <c r="F13" s="20"/>
      <c r="G13" s="20"/>
    </row>
    <row r="14" spans="1:7" ht="15" customHeight="1">
      <c r="A14" s="33" t="s">
        <v>1107</v>
      </c>
      <c r="B14" s="20"/>
      <c r="C14" s="20"/>
      <c r="D14" s="21">
        <v>17606.44</v>
      </c>
      <c r="E14" s="21">
        <v>17606.44</v>
      </c>
      <c r="F14" s="20"/>
      <c r="G14" s="20"/>
    </row>
    <row r="15" spans="1:7" ht="15" customHeight="1">
      <c r="A15" s="33" t="s">
        <v>1108</v>
      </c>
      <c r="B15" s="20"/>
      <c r="C15" s="20"/>
      <c r="D15" s="22">
        <v>669.95</v>
      </c>
      <c r="E15" s="22">
        <v>669.95</v>
      </c>
      <c r="F15" s="20"/>
      <c r="G15" s="20"/>
    </row>
    <row r="16" spans="1:7" ht="15" customHeight="1">
      <c r="A16" s="33" t="s">
        <v>1109</v>
      </c>
      <c r="B16" s="20"/>
      <c r="C16" s="20"/>
      <c r="D16" s="21">
        <v>2361.45</v>
      </c>
      <c r="E16" s="21">
        <v>2361.45</v>
      </c>
      <c r="F16" s="20"/>
      <c r="G16" s="20"/>
    </row>
    <row r="17" spans="1:7" ht="15" customHeight="1">
      <c r="A17" s="33" t="s">
        <v>1110</v>
      </c>
      <c r="B17" s="20"/>
      <c r="C17" s="20"/>
      <c r="D17" s="22">
        <v>558.88</v>
      </c>
      <c r="E17" s="22">
        <v>558.88</v>
      </c>
      <c r="F17" s="20"/>
      <c r="G17" s="20"/>
    </row>
    <row r="18" spans="1:7" ht="15" customHeight="1">
      <c r="A18" s="33" t="s">
        <v>1111</v>
      </c>
      <c r="B18" s="20"/>
      <c r="C18" s="20"/>
      <c r="D18" s="22">
        <v>199</v>
      </c>
      <c r="E18" s="22">
        <v>199</v>
      </c>
      <c r="F18" s="20"/>
      <c r="G18" s="20"/>
    </row>
    <row r="19" spans="1:7" ht="15" customHeight="1">
      <c r="A19" s="33" t="s">
        <v>1112</v>
      </c>
      <c r="B19" s="20"/>
      <c r="C19" s="20"/>
      <c r="D19" s="22">
        <v>199</v>
      </c>
      <c r="E19" s="22">
        <v>199</v>
      </c>
      <c r="F19" s="20"/>
      <c r="G19" s="20"/>
    </row>
    <row r="20" spans="1:7" ht="15" customHeight="1">
      <c r="A20" s="33" t="s">
        <v>1113</v>
      </c>
      <c r="B20" s="20"/>
      <c r="C20" s="20"/>
      <c r="D20" s="22">
        <v>278.64</v>
      </c>
      <c r="E20" s="22">
        <v>278.64</v>
      </c>
      <c r="F20" s="20"/>
      <c r="G20" s="20"/>
    </row>
    <row r="21" spans="1:7" ht="15" customHeight="1">
      <c r="A21" s="33" t="s">
        <v>1114</v>
      </c>
      <c r="B21" s="20"/>
      <c r="C21" s="20"/>
      <c r="D21" s="22">
        <v>132.57</v>
      </c>
      <c r="E21" s="22">
        <v>132.57</v>
      </c>
      <c r="F21" s="20"/>
      <c r="G21" s="20"/>
    </row>
    <row r="22" spans="1:7" ht="15" customHeight="1">
      <c r="A22" s="33" t="s">
        <v>1115</v>
      </c>
      <c r="B22" s="20"/>
      <c r="C22" s="20"/>
      <c r="D22" s="22">
        <v>840.35</v>
      </c>
      <c r="E22" s="22">
        <v>840.35</v>
      </c>
      <c r="F22" s="20"/>
      <c r="G22" s="20"/>
    </row>
    <row r="23" spans="1:7" ht="15" customHeight="1">
      <c r="A23" s="41" t="s">
        <v>1116</v>
      </c>
      <c r="B23" s="42"/>
      <c r="C23" s="42"/>
      <c r="D23" s="43">
        <v>1345.64</v>
      </c>
      <c r="E23" s="43">
        <v>1345.64</v>
      </c>
      <c r="F23" s="20"/>
      <c r="G23" s="20"/>
    </row>
    <row r="24" spans="1:7" ht="15" customHeight="1">
      <c r="A24" s="33" t="s">
        <v>1117</v>
      </c>
      <c r="B24" s="21">
        <v>24059.76</v>
      </c>
      <c r="C24" s="20"/>
      <c r="D24" s="21">
        <v>10707.7</v>
      </c>
      <c r="E24" s="21">
        <v>33655.29</v>
      </c>
      <c r="F24" s="21">
        <v>1112.17</v>
      </c>
      <c r="G24" s="20"/>
    </row>
    <row r="25" spans="1:7" ht="15" customHeight="1">
      <c r="A25" s="33" t="s">
        <v>1118</v>
      </c>
      <c r="B25" s="20"/>
      <c r="C25" s="20"/>
      <c r="D25" s="22">
        <v>143.08</v>
      </c>
      <c r="E25" s="22">
        <v>143.08</v>
      </c>
      <c r="F25" s="20"/>
      <c r="G25" s="20"/>
    </row>
    <row r="26" spans="1:7" ht="15" customHeight="1">
      <c r="A26" s="33" t="s">
        <v>1119</v>
      </c>
      <c r="B26" s="20"/>
      <c r="C26" s="20"/>
      <c r="D26" s="22">
        <v>240.5</v>
      </c>
      <c r="E26" s="22">
        <v>240.5</v>
      </c>
      <c r="F26" s="20"/>
      <c r="G26" s="20"/>
    </row>
    <row r="27" spans="1:7" ht="15" customHeight="1">
      <c r="A27" s="33" t="s">
        <v>1120</v>
      </c>
      <c r="B27" s="20"/>
      <c r="C27" s="20"/>
      <c r="D27" s="22">
        <v>151.69</v>
      </c>
      <c r="E27" s="22">
        <v>151.69</v>
      </c>
      <c r="F27" s="20"/>
      <c r="G27" s="20"/>
    </row>
    <row r="28" spans="1:7" ht="15" customHeight="1">
      <c r="A28" s="33" t="s">
        <v>1121</v>
      </c>
      <c r="B28" s="20"/>
      <c r="C28" s="20"/>
      <c r="D28" s="21">
        <v>1207.63</v>
      </c>
      <c r="E28" s="21">
        <v>1207.63</v>
      </c>
      <c r="F28" s="20"/>
      <c r="G28" s="20"/>
    </row>
    <row r="29" spans="1:7" ht="15" customHeight="1">
      <c r="A29" s="33" t="s">
        <v>1122</v>
      </c>
      <c r="B29" s="20"/>
      <c r="C29" s="20"/>
      <c r="D29" s="21">
        <v>1350</v>
      </c>
      <c r="E29" s="21">
        <v>1350</v>
      </c>
      <c r="F29" s="20"/>
      <c r="G29" s="20"/>
    </row>
    <row r="30" spans="1:7" ht="15" customHeight="1">
      <c r="A30" s="33" t="s">
        <v>1123</v>
      </c>
      <c r="B30" s="20"/>
      <c r="C30" s="20"/>
      <c r="D30" s="22">
        <v>88.8</v>
      </c>
      <c r="E30" s="22">
        <v>88.8</v>
      </c>
      <c r="F30" s="20"/>
      <c r="G30" s="20"/>
    </row>
    <row r="31" spans="1:7" ht="15" customHeight="1">
      <c r="A31" s="33" t="s">
        <v>1124</v>
      </c>
      <c r="B31" s="20"/>
      <c r="C31" s="20"/>
      <c r="D31" s="22">
        <v>40.5</v>
      </c>
      <c r="E31" s="22">
        <v>40.5</v>
      </c>
      <c r="F31" s="20"/>
      <c r="G31" s="20"/>
    </row>
    <row r="32" spans="1:7" ht="15" customHeight="1">
      <c r="A32" s="33" t="s">
        <v>1125</v>
      </c>
      <c r="B32" s="20"/>
      <c r="C32" s="20"/>
      <c r="D32" s="21">
        <v>3289.83</v>
      </c>
      <c r="E32" s="21">
        <v>3289.83</v>
      </c>
      <c r="F32" s="20"/>
      <c r="G32" s="20"/>
    </row>
    <row r="33" spans="1:7" ht="15" customHeight="1">
      <c r="A33" s="33" t="s">
        <v>1126</v>
      </c>
      <c r="B33" s="20"/>
      <c r="C33" s="20"/>
      <c r="D33" s="22">
        <v>114.66</v>
      </c>
      <c r="E33" s="22">
        <v>114.66</v>
      </c>
      <c r="F33" s="20"/>
      <c r="G33" s="20"/>
    </row>
    <row r="34" spans="1:7" ht="15" customHeight="1">
      <c r="A34" s="33" t="s">
        <v>1127</v>
      </c>
      <c r="B34" s="20"/>
      <c r="C34" s="20"/>
      <c r="D34" s="21">
        <v>3328.81</v>
      </c>
      <c r="E34" s="21">
        <v>3328.81</v>
      </c>
      <c r="F34" s="20"/>
      <c r="G34" s="20"/>
    </row>
    <row r="35" spans="1:7" ht="15" customHeight="1">
      <c r="A35" s="33" t="s">
        <v>1128</v>
      </c>
      <c r="B35" s="20"/>
      <c r="C35" s="20"/>
      <c r="D35" s="21">
        <v>6646.64</v>
      </c>
      <c r="E35" s="21">
        <v>6646.64</v>
      </c>
      <c r="F35" s="20"/>
      <c r="G35" s="20"/>
    </row>
    <row r="36" spans="1:7" ht="15" customHeight="1">
      <c r="A36" s="37" t="s">
        <v>1129</v>
      </c>
      <c r="B36" s="38"/>
      <c r="C36" s="38"/>
      <c r="D36" s="39">
        <v>1198.31</v>
      </c>
      <c r="E36" s="39">
        <v>1198.31</v>
      </c>
      <c r="F36" s="20"/>
      <c r="G36" s="20"/>
    </row>
    <row r="37" spans="1:7" ht="15" customHeight="1">
      <c r="A37" s="37" t="s">
        <v>1130</v>
      </c>
      <c r="B37" s="38"/>
      <c r="C37" s="38"/>
      <c r="D37" s="40">
        <v>599.15</v>
      </c>
      <c r="E37" s="40">
        <v>599.15</v>
      </c>
      <c r="F37" s="20"/>
      <c r="G37" s="20"/>
    </row>
    <row r="38" spans="1:7" ht="15" customHeight="1">
      <c r="A38" s="33" t="s">
        <v>1131</v>
      </c>
      <c r="B38" s="20"/>
      <c r="C38" s="20"/>
      <c r="D38" s="22">
        <v>290.68</v>
      </c>
      <c r="E38" s="22">
        <v>290.68</v>
      </c>
      <c r="F38" s="20"/>
      <c r="G38" s="20"/>
    </row>
    <row r="39" spans="1:7" ht="15" customHeight="1">
      <c r="A39" s="33" t="s">
        <v>1132</v>
      </c>
      <c r="B39" s="20"/>
      <c r="C39" s="20"/>
      <c r="D39" s="22">
        <v>161.02</v>
      </c>
      <c r="E39" s="22">
        <v>161.02</v>
      </c>
      <c r="F39" s="20"/>
      <c r="G39" s="20"/>
    </row>
    <row r="40" spans="1:7" ht="15" customHeight="1">
      <c r="A40" s="33" t="s">
        <v>1133</v>
      </c>
      <c r="B40" s="20"/>
      <c r="C40" s="20"/>
      <c r="D40" s="22">
        <v>359.32</v>
      </c>
      <c r="E40" s="22">
        <v>359.32</v>
      </c>
      <c r="F40" s="20"/>
      <c r="G40" s="20"/>
    </row>
    <row r="41" spans="1:7" ht="15" customHeight="1">
      <c r="A41" s="33" t="s">
        <v>1134</v>
      </c>
      <c r="B41" s="20"/>
      <c r="C41" s="20"/>
      <c r="D41" s="22">
        <v>253.57</v>
      </c>
      <c r="E41" s="22">
        <v>126.79</v>
      </c>
      <c r="F41" s="22">
        <v>126.78</v>
      </c>
      <c r="G41" s="20"/>
    </row>
    <row r="42" spans="1:7" ht="15" customHeight="1">
      <c r="A42" s="33" t="s">
        <v>1135</v>
      </c>
      <c r="B42" s="20"/>
      <c r="C42" s="20"/>
      <c r="D42" s="22">
        <v>269.5</v>
      </c>
      <c r="E42" s="22">
        <v>269.5</v>
      </c>
      <c r="F42" s="20"/>
      <c r="G42" s="20"/>
    </row>
    <row r="43" spans="1:7" ht="15" customHeight="1">
      <c r="A43" s="33" t="s">
        <v>1136</v>
      </c>
      <c r="B43" s="20"/>
      <c r="C43" s="20"/>
      <c r="D43" s="22">
        <v>304.43</v>
      </c>
      <c r="E43" s="22">
        <v>304.43</v>
      </c>
      <c r="F43" s="20"/>
      <c r="G43" s="20"/>
    </row>
    <row r="44" spans="1:7" ht="15" customHeight="1">
      <c r="A44" s="33" t="s">
        <v>1137</v>
      </c>
      <c r="B44" s="20"/>
      <c r="C44" s="20"/>
      <c r="D44" s="22">
        <v>89</v>
      </c>
      <c r="E44" s="22">
        <v>89</v>
      </c>
      <c r="F44" s="20"/>
      <c r="G44" s="20"/>
    </row>
    <row r="45" spans="1:7" ht="15" customHeight="1">
      <c r="A45" s="37" t="s">
        <v>1138</v>
      </c>
      <c r="B45" s="38"/>
      <c r="C45" s="38"/>
      <c r="D45" s="39">
        <v>5895.91</v>
      </c>
      <c r="E45" s="39">
        <v>5895.91</v>
      </c>
      <c r="F45" s="20"/>
      <c r="G45" s="20"/>
    </row>
    <row r="46" spans="1:7" ht="15" customHeight="1">
      <c r="A46" s="37" t="s">
        <v>1139</v>
      </c>
      <c r="B46" s="38"/>
      <c r="C46" s="38"/>
      <c r="D46" s="39">
        <v>2593.22</v>
      </c>
      <c r="E46" s="39">
        <v>2593.22</v>
      </c>
      <c r="F46" s="20"/>
      <c r="G46" s="20"/>
    </row>
    <row r="47" spans="1:7" ht="15" customHeight="1">
      <c r="A47" s="33" t="s">
        <v>1140</v>
      </c>
      <c r="B47" s="20"/>
      <c r="C47" s="20"/>
      <c r="D47" s="21">
        <v>3674.31</v>
      </c>
      <c r="E47" s="21">
        <v>3674.31</v>
      </c>
      <c r="F47" s="20"/>
      <c r="G47" s="20"/>
    </row>
    <row r="48" spans="1:7" ht="15" customHeight="1">
      <c r="A48" s="33" t="s">
        <v>1141</v>
      </c>
      <c r="B48" s="20"/>
      <c r="C48" s="20"/>
      <c r="D48" s="22">
        <v>223.73</v>
      </c>
      <c r="E48" s="22">
        <v>223.73</v>
      </c>
      <c r="F48" s="20"/>
      <c r="G48" s="20"/>
    </row>
    <row r="49" spans="1:7" ht="15" customHeight="1">
      <c r="A49" s="33" t="s">
        <v>1142</v>
      </c>
      <c r="B49" s="20"/>
      <c r="C49" s="20"/>
      <c r="D49" s="22">
        <v>223.73</v>
      </c>
      <c r="E49" s="22">
        <v>223.73</v>
      </c>
      <c r="F49" s="20"/>
      <c r="G49" s="20"/>
    </row>
    <row r="50" spans="1:7" ht="15" customHeight="1">
      <c r="A50" s="33" t="s">
        <v>1143</v>
      </c>
      <c r="B50" s="20"/>
      <c r="C50" s="20"/>
      <c r="D50" s="21">
        <v>26928.84</v>
      </c>
      <c r="E50" s="21">
        <v>26928.84</v>
      </c>
      <c r="F50" s="20"/>
      <c r="G50" s="20"/>
    </row>
    <row r="51" spans="1:7" ht="15" customHeight="1">
      <c r="A51" s="33" t="s">
        <v>1144</v>
      </c>
      <c r="B51" s="20"/>
      <c r="C51" s="20"/>
      <c r="D51" s="21">
        <v>26928.84</v>
      </c>
      <c r="E51" s="21">
        <v>26928.84</v>
      </c>
      <c r="F51" s="20"/>
      <c r="G51" s="20"/>
    </row>
    <row r="52" spans="1:7" ht="15" customHeight="1">
      <c r="A52" s="33" t="s">
        <v>1145</v>
      </c>
      <c r="B52" s="20"/>
      <c r="C52" s="20"/>
      <c r="D52" s="21">
        <v>22169.52</v>
      </c>
      <c r="E52" s="21">
        <v>22169.52</v>
      </c>
      <c r="F52" s="20"/>
      <c r="G52" s="20"/>
    </row>
    <row r="53" spans="1:7" ht="15" customHeight="1">
      <c r="A53" s="33" t="s">
        <v>1146</v>
      </c>
      <c r="B53" s="20"/>
      <c r="C53" s="20"/>
      <c r="D53" s="22">
        <v>326.6</v>
      </c>
      <c r="E53" s="22">
        <v>326.6</v>
      </c>
      <c r="F53" s="20"/>
      <c r="G53" s="20"/>
    </row>
    <row r="54" spans="1:7" ht="15" customHeight="1">
      <c r="A54" s="33" t="s">
        <v>1147</v>
      </c>
      <c r="B54" s="20"/>
      <c r="C54" s="20"/>
      <c r="D54" s="22">
        <v>194</v>
      </c>
      <c r="E54" s="22">
        <v>194</v>
      </c>
      <c r="F54" s="20"/>
      <c r="G54" s="20"/>
    </row>
    <row r="55" spans="1:7" ht="21" customHeight="1">
      <c r="A55" s="33" t="s">
        <v>1148</v>
      </c>
      <c r="B55" s="20"/>
      <c r="C55" s="20"/>
      <c r="D55" s="22">
        <v>797.46</v>
      </c>
      <c r="E55" s="22">
        <v>797.46</v>
      </c>
      <c r="F55" s="20"/>
      <c r="G55" s="20"/>
    </row>
    <row r="56" spans="1:7" ht="15" customHeight="1">
      <c r="A56" s="33" t="s">
        <v>1149</v>
      </c>
      <c r="B56" s="20"/>
      <c r="C56" s="20"/>
      <c r="D56" s="22">
        <v>184.74</v>
      </c>
      <c r="E56" s="22">
        <v>184.74</v>
      </c>
      <c r="F56" s="20"/>
      <c r="G56" s="20"/>
    </row>
    <row r="57" spans="1:7" ht="15" customHeight="1">
      <c r="A57" s="33" t="s">
        <v>1150</v>
      </c>
      <c r="B57" s="20"/>
      <c r="C57" s="20"/>
      <c r="D57" s="22">
        <v>176.28</v>
      </c>
      <c r="E57" s="22">
        <v>176.28</v>
      </c>
      <c r="F57" s="20"/>
      <c r="G57" s="20"/>
    </row>
    <row r="58" spans="1:7" ht="15" customHeight="1">
      <c r="A58" s="33" t="s">
        <v>1151</v>
      </c>
      <c r="B58" s="20"/>
      <c r="C58" s="20"/>
      <c r="D58" s="22">
        <v>40</v>
      </c>
      <c r="E58" s="22">
        <v>40</v>
      </c>
      <c r="F58" s="20"/>
      <c r="G58" s="20"/>
    </row>
    <row r="59" spans="1:7" ht="15" customHeight="1">
      <c r="A59" s="33" t="s">
        <v>1152</v>
      </c>
      <c r="B59" s="20"/>
      <c r="C59" s="20"/>
      <c r="D59" s="22">
        <v>296.61</v>
      </c>
      <c r="E59" s="22">
        <v>296.61</v>
      </c>
      <c r="F59" s="20"/>
      <c r="G59" s="20"/>
    </row>
    <row r="60" spans="1:7" ht="15" customHeight="1">
      <c r="A60" s="33" t="s">
        <v>1153</v>
      </c>
      <c r="B60" s="20"/>
      <c r="C60" s="20"/>
      <c r="D60" s="22">
        <v>46.3</v>
      </c>
      <c r="E60" s="22">
        <v>46.3</v>
      </c>
      <c r="F60" s="20"/>
      <c r="G60" s="20"/>
    </row>
    <row r="61" spans="1:7" ht="15" customHeight="1">
      <c r="A61" s="33" t="s">
        <v>1154</v>
      </c>
      <c r="B61" s="20"/>
      <c r="C61" s="20"/>
      <c r="D61" s="22">
        <v>83.5</v>
      </c>
      <c r="E61" s="22">
        <v>83.5</v>
      </c>
      <c r="F61" s="20"/>
      <c r="G61" s="20"/>
    </row>
    <row r="62" spans="1:7" ht="15" customHeight="1">
      <c r="A62" s="33" t="s">
        <v>1155</v>
      </c>
      <c r="B62" s="20"/>
      <c r="C62" s="20"/>
      <c r="D62" s="22">
        <v>83.5</v>
      </c>
      <c r="E62" s="22">
        <v>83.5</v>
      </c>
      <c r="F62" s="20"/>
      <c r="G62" s="20"/>
    </row>
    <row r="63" spans="1:7" ht="15" customHeight="1">
      <c r="A63" s="33" t="s">
        <v>1156</v>
      </c>
      <c r="B63" s="20"/>
      <c r="C63" s="20"/>
      <c r="D63" s="22">
        <v>167.8</v>
      </c>
      <c r="E63" s="22">
        <v>167.8</v>
      </c>
      <c r="F63" s="20"/>
      <c r="G63" s="20"/>
    </row>
    <row r="64" spans="1:7" ht="15" customHeight="1">
      <c r="A64" s="33" t="s">
        <v>1157</v>
      </c>
      <c r="B64" s="20"/>
      <c r="C64" s="20"/>
      <c r="D64" s="22">
        <v>292.37</v>
      </c>
      <c r="E64" s="22">
        <v>292.37</v>
      </c>
      <c r="F64" s="20"/>
      <c r="G64" s="20"/>
    </row>
    <row r="65" spans="1:7" ht="15" customHeight="1">
      <c r="A65" s="33" t="s">
        <v>1158</v>
      </c>
      <c r="B65" s="20"/>
      <c r="C65" s="20"/>
      <c r="D65" s="21">
        <v>8600.84</v>
      </c>
      <c r="E65" s="21">
        <v>7588.98</v>
      </c>
      <c r="F65" s="21">
        <v>1011.86</v>
      </c>
      <c r="G65" s="20"/>
    </row>
    <row r="66" spans="1:7" ht="15" customHeight="1">
      <c r="A66" s="33" t="s">
        <v>1159</v>
      </c>
      <c r="B66" s="20"/>
      <c r="C66" s="20"/>
      <c r="D66" s="22">
        <v>36.5</v>
      </c>
      <c r="E66" s="22">
        <v>36.5</v>
      </c>
      <c r="F66" s="20"/>
      <c r="G66" s="20"/>
    </row>
    <row r="67" spans="1:7" ht="15" customHeight="1">
      <c r="A67" s="33" t="s">
        <v>1160</v>
      </c>
      <c r="B67" s="20"/>
      <c r="C67" s="20"/>
      <c r="D67" s="22">
        <v>415.61</v>
      </c>
      <c r="E67" s="22">
        <v>415.61</v>
      </c>
      <c r="F67" s="20"/>
      <c r="G67" s="20"/>
    </row>
    <row r="68" spans="1:7" ht="15" customHeight="1">
      <c r="A68" s="33" t="s">
        <v>1161</v>
      </c>
      <c r="B68" s="20"/>
      <c r="C68" s="20"/>
      <c r="D68" s="22">
        <v>290.68</v>
      </c>
      <c r="E68" s="22">
        <v>290.68</v>
      </c>
      <c r="F68" s="20"/>
      <c r="G68" s="20"/>
    </row>
    <row r="69" spans="1:7" ht="15" customHeight="1">
      <c r="A69" s="33" t="s">
        <v>1162</v>
      </c>
      <c r="B69" s="20"/>
      <c r="C69" s="20"/>
      <c r="D69" s="21">
        <v>2059.32</v>
      </c>
      <c r="E69" s="21">
        <v>2059.32</v>
      </c>
      <c r="F69" s="20"/>
      <c r="G69" s="20"/>
    </row>
    <row r="70" spans="1:7" ht="15" customHeight="1">
      <c r="A70" s="33" t="s">
        <v>1163</v>
      </c>
      <c r="B70" s="20"/>
      <c r="C70" s="20"/>
      <c r="D70" s="21">
        <v>1900</v>
      </c>
      <c r="E70" s="21">
        <v>1900</v>
      </c>
      <c r="F70" s="20"/>
      <c r="G70" s="20"/>
    </row>
    <row r="71" spans="1:7" ht="15" customHeight="1">
      <c r="A71" s="33" t="s">
        <v>1164</v>
      </c>
      <c r="B71" s="20"/>
      <c r="C71" s="20"/>
      <c r="D71" s="22">
        <v>487.29</v>
      </c>
      <c r="E71" s="22">
        <v>487.29</v>
      </c>
      <c r="F71" s="20"/>
      <c r="G71" s="20"/>
    </row>
    <row r="72" spans="1:7" ht="15" customHeight="1">
      <c r="A72" s="33" t="s">
        <v>1165</v>
      </c>
      <c r="B72" s="20"/>
      <c r="C72" s="20"/>
      <c r="D72" s="22">
        <v>337.29</v>
      </c>
      <c r="E72" s="22">
        <v>337.29</v>
      </c>
      <c r="F72" s="20"/>
      <c r="G72" s="20"/>
    </row>
    <row r="73" spans="1:7" ht="15" customHeight="1">
      <c r="A73" s="33" t="s">
        <v>1166</v>
      </c>
      <c r="B73" s="20"/>
      <c r="C73" s="20"/>
      <c r="D73" s="22">
        <v>304.83</v>
      </c>
      <c r="E73" s="22">
        <v>304.83</v>
      </c>
      <c r="F73" s="20"/>
      <c r="G73" s="20"/>
    </row>
    <row r="74" spans="1:7" ht="15" customHeight="1">
      <c r="A74" s="33" t="s">
        <v>1167</v>
      </c>
      <c r="B74" s="20"/>
      <c r="C74" s="20"/>
      <c r="D74" s="22">
        <v>372.88</v>
      </c>
      <c r="E74" s="22">
        <v>186.44</v>
      </c>
      <c r="F74" s="22">
        <v>186.44</v>
      </c>
      <c r="G74" s="20"/>
    </row>
    <row r="75" spans="1:7" ht="15" customHeight="1">
      <c r="A75" s="37" t="s">
        <v>1168</v>
      </c>
      <c r="B75" s="38"/>
      <c r="C75" s="38"/>
      <c r="D75" s="39">
        <v>2472.79</v>
      </c>
      <c r="E75" s="39">
        <v>2472.79</v>
      </c>
      <c r="F75" s="20"/>
      <c r="G75" s="20"/>
    </row>
    <row r="76" spans="1:7" ht="15" customHeight="1">
      <c r="A76" s="37" t="s">
        <v>1169</v>
      </c>
      <c r="B76" s="38"/>
      <c r="C76" s="38"/>
      <c r="D76" s="39">
        <v>1697.01</v>
      </c>
      <c r="E76" s="39">
        <v>1697.01</v>
      </c>
      <c r="F76" s="20"/>
      <c r="G76" s="20"/>
    </row>
    <row r="77" spans="1:7" ht="15" customHeight="1">
      <c r="A77" s="33" t="s">
        <v>1170</v>
      </c>
      <c r="B77" s="20"/>
      <c r="C77" s="20"/>
      <c r="D77" s="21">
        <v>3734.75</v>
      </c>
      <c r="E77" s="21">
        <v>3734.75</v>
      </c>
      <c r="F77" s="20"/>
      <c r="G77" s="20"/>
    </row>
    <row r="78" spans="1:7" ht="15" customHeight="1">
      <c r="A78" s="33" t="s">
        <v>1171</v>
      </c>
      <c r="B78" s="20"/>
      <c r="C78" s="20"/>
      <c r="D78" s="21">
        <v>4108.23</v>
      </c>
      <c r="E78" s="21">
        <v>4108.23</v>
      </c>
      <c r="F78" s="20"/>
      <c r="G78" s="20"/>
    </row>
    <row r="79" spans="1:7" ht="15" customHeight="1">
      <c r="A79" s="33" t="s">
        <v>1172</v>
      </c>
      <c r="B79" s="20"/>
      <c r="C79" s="20"/>
      <c r="D79" s="21">
        <v>2482.48</v>
      </c>
      <c r="E79" s="21">
        <v>2482.48</v>
      </c>
      <c r="F79" s="20"/>
      <c r="G79" s="20"/>
    </row>
    <row r="80" spans="1:7" ht="15" customHeight="1">
      <c r="A80" s="33" t="s">
        <v>1173</v>
      </c>
      <c r="B80" s="20"/>
      <c r="C80" s="20"/>
      <c r="D80" s="21">
        <v>6288.65</v>
      </c>
      <c r="E80" s="21">
        <v>6288.65</v>
      </c>
      <c r="F80" s="20"/>
      <c r="G80" s="20"/>
    </row>
    <row r="81" spans="1:7" ht="15" customHeight="1">
      <c r="A81" s="33" t="s">
        <v>1174</v>
      </c>
      <c r="B81" s="20"/>
      <c r="C81" s="20"/>
      <c r="D81" s="21">
        <v>1245.76</v>
      </c>
      <c r="E81" s="21">
        <v>1245.76</v>
      </c>
      <c r="F81" s="20"/>
      <c r="G81" s="20"/>
    </row>
    <row r="82" spans="1:7" ht="15" customHeight="1">
      <c r="A82" s="33" t="s">
        <v>1175</v>
      </c>
      <c r="B82" s="20"/>
      <c r="C82" s="20"/>
      <c r="D82" s="22">
        <v>415.25</v>
      </c>
      <c r="E82" s="22">
        <v>415.25</v>
      </c>
      <c r="F82" s="20"/>
      <c r="G82" s="20"/>
    </row>
    <row r="83" spans="1:7" ht="15" customHeight="1">
      <c r="A83" s="33" t="s">
        <v>1176</v>
      </c>
      <c r="B83" s="20"/>
      <c r="C83" s="20"/>
      <c r="D83" s="22">
        <v>12</v>
      </c>
      <c r="E83" s="22">
        <v>12</v>
      </c>
      <c r="F83" s="20"/>
      <c r="G83" s="20"/>
    </row>
    <row r="84" spans="1:7" ht="15" customHeight="1">
      <c r="A84" s="33" t="s">
        <v>1177</v>
      </c>
      <c r="B84" s="20"/>
      <c r="C84" s="20"/>
      <c r="D84" s="22">
        <v>28.5</v>
      </c>
      <c r="E84" s="22">
        <v>28.5</v>
      </c>
      <c r="F84" s="20"/>
      <c r="G84" s="20"/>
    </row>
    <row r="85" spans="1:7" ht="15" customHeight="1">
      <c r="A85" s="33" t="s">
        <v>1178</v>
      </c>
      <c r="B85" s="20"/>
      <c r="C85" s="20"/>
      <c r="D85" s="21">
        <v>5932.2</v>
      </c>
      <c r="E85" s="21">
        <v>5932.2</v>
      </c>
      <c r="F85" s="20"/>
      <c r="G85" s="20"/>
    </row>
    <row r="86" spans="1:7" ht="15" customHeight="1">
      <c r="A86" s="33" t="s">
        <v>1179</v>
      </c>
      <c r="B86" s="20"/>
      <c r="C86" s="20"/>
      <c r="D86" s="22">
        <v>10.5</v>
      </c>
      <c r="E86" s="22">
        <v>10.5</v>
      </c>
      <c r="F86" s="20"/>
      <c r="G86" s="20"/>
    </row>
    <row r="87" spans="1:7" ht="15" customHeight="1">
      <c r="A87" s="33" t="s">
        <v>1180</v>
      </c>
      <c r="B87" s="20"/>
      <c r="C87" s="20"/>
      <c r="D87" s="22">
        <v>15.5</v>
      </c>
      <c r="E87" s="22">
        <v>15.5</v>
      </c>
      <c r="F87" s="20"/>
      <c r="G87" s="20"/>
    </row>
    <row r="88" spans="1:7" ht="15" customHeight="1">
      <c r="A88" s="33" t="s">
        <v>1181</v>
      </c>
      <c r="B88" s="20"/>
      <c r="C88" s="20"/>
      <c r="D88" s="22">
        <v>31.42</v>
      </c>
      <c r="E88" s="22">
        <v>31.42</v>
      </c>
      <c r="F88" s="20"/>
      <c r="G88" s="20"/>
    </row>
    <row r="89" spans="1:7" ht="15" customHeight="1">
      <c r="A89" s="33" t="s">
        <v>1182</v>
      </c>
      <c r="B89" s="20"/>
      <c r="C89" s="20"/>
      <c r="D89" s="22">
        <v>193.22</v>
      </c>
      <c r="E89" s="22">
        <v>193.22</v>
      </c>
      <c r="F89" s="20"/>
      <c r="G89" s="20"/>
    </row>
    <row r="90" spans="1:7" ht="15" customHeight="1">
      <c r="A90" s="33" t="s">
        <v>1183</v>
      </c>
      <c r="B90" s="20"/>
      <c r="C90" s="20"/>
      <c r="D90" s="22">
        <v>40</v>
      </c>
      <c r="E90" s="22">
        <v>40</v>
      </c>
      <c r="F90" s="20"/>
      <c r="G90" s="20"/>
    </row>
    <row r="91" spans="1:7" ht="15" customHeight="1">
      <c r="A91" s="33" t="s">
        <v>1184</v>
      </c>
      <c r="B91" s="20"/>
      <c r="C91" s="20"/>
      <c r="D91" s="21">
        <v>15138.98</v>
      </c>
      <c r="E91" s="21">
        <v>15138.98</v>
      </c>
      <c r="F91" s="20"/>
      <c r="G91" s="20"/>
    </row>
    <row r="92" spans="1:7" ht="15" customHeight="1">
      <c r="A92" s="33" t="s">
        <v>1185</v>
      </c>
      <c r="B92" s="20"/>
      <c r="C92" s="20"/>
      <c r="D92" s="21">
        <v>2874.58</v>
      </c>
      <c r="E92" s="21">
        <v>2874.58</v>
      </c>
      <c r="F92" s="20"/>
      <c r="G92" s="20"/>
    </row>
    <row r="93" spans="1:7" ht="15" customHeight="1">
      <c r="A93" s="33" t="s">
        <v>1186</v>
      </c>
      <c r="B93" s="20"/>
      <c r="C93" s="20"/>
      <c r="D93" s="21">
        <v>24144.92</v>
      </c>
      <c r="E93" s="21">
        <v>24144.92</v>
      </c>
      <c r="F93" s="20"/>
      <c r="G93" s="20"/>
    </row>
    <row r="94" spans="1:7" ht="15" customHeight="1">
      <c r="A94" s="33" t="s">
        <v>1187</v>
      </c>
      <c r="B94" s="20"/>
      <c r="C94" s="20"/>
      <c r="D94" s="22">
        <v>63.56</v>
      </c>
      <c r="E94" s="22">
        <v>63.56</v>
      </c>
      <c r="F94" s="20"/>
      <c r="G94" s="20"/>
    </row>
    <row r="95" spans="1:7" ht="15" customHeight="1">
      <c r="A95" s="33" t="s">
        <v>1188</v>
      </c>
      <c r="B95" s="20"/>
      <c r="C95" s="20"/>
      <c r="D95" s="21">
        <v>9034.75</v>
      </c>
      <c r="E95" s="21">
        <v>9034.75</v>
      </c>
      <c r="F95" s="20"/>
      <c r="G95" s="20"/>
    </row>
    <row r="96" spans="1:7" ht="15" customHeight="1">
      <c r="A96" s="33" t="s">
        <v>1189</v>
      </c>
      <c r="B96" s="20"/>
      <c r="C96" s="20"/>
      <c r="D96" s="22">
        <v>139.5</v>
      </c>
      <c r="E96" s="22">
        <v>139.5</v>
      </c>
      <c r="F96" s="20"/>
      <c r="G96" s="20"/>
    </row>
    <row r="97" spans="1:7" ht="15" customHeight="1">
      <c r="A97" s="33" t="s">
        <v>1190</v>
      </c>
      <c r="B97" s="20"/>
      <c r="C97" s="20"/>
      <c r="D97" s="22">
        <v>337.29</v>
      </c>
      <c r="E97" s="22">
        <v>337.29</v>
      </c>
      <c r="F97" s="20"/>
      <c r="G97" s="20"/>
    </row>
    <row r="98" spans="1:7" ht="15" customHeight="1">
      <c r="A98" s="33" t="s">
        <v>1191</v>
      </c>
      <c r="B98" s="20"/>
      <c r="C98" s="20"/>
      <c r="D98" s="22">
        <v>724.58</v>
      </c>
      <c r="E98" s="22">
        <v>724.58</v>
      </c>
      <c r="F98" s="20"/>
      <c r="G98" s="20"/>
    </row>
    <row r="99" spans="1:7" ht="15" customHeight="1">
      <c r="A99" s="33" t="s">
        <v>1192</v>
      </c>
      <c r="B99" s="20"/>
      <c r="C99" s="20"/>
      <c r="D99" s="22">
        <v>223.06</v>
      </c>
      <c r="E99" s="22">
        <v>223.06</v>
      </c>
      <c r="F99" s="20"/>
      <c r="G99" s="20"/>
    </row>
    <row r="100" spans="1:7" ht="15" customHeight="1">
      <c r="A100" s="33" t="s">
        <v>1193</v>
      </c>
      <c r="B100" s="20"/>
      <c r="C100" s="20"/>
      <c r="D100" s="22">
        <v>640.03</v>
      </c>
      <c r="E100" s="22">
        <v>640.03</v>
      </c>
      <c r="F100" s="20"/>
      <c r="G100" s="20"/>
    </row>
    <row r="101" spans="1:7" ht="15" customHeight="1">
      <c r="A101" s="33" t="s">
        <v>1194</v>
      </c>
      <c r="B101" s="20"/>
      <c r="C101" s="20"/>
      <c r="D101" s="22">
        <v>151.69</v>
      </c>
      <c r="E101" s="22">
        <v>151.69</v>
      </c>
      <c r="F101" s="20"/>
      <c r="G101" s="20"/>
    </row>
    <row r="102" spans="1:7" ht="15" customHeight="1">
      <c r="A102" s="33" t="s">
        <v>1195</v>
      </c>
      <c r="B102" s="20"/>
      <c r="C102" s="20"/>
      <c r="D102" s="22">
        <v>303.89</v>
      </c>
      <c r="E102" s="22">
        <v>303.89</v>
      </c>
      <c r="F102" s="20"/>
      <c r="G102" s="20"/>
    </row>
    <row r="103" spans="1:7" ht="15" customHeight="1">
      <c r="A103" s="33" t="s">
        <v>1196</v>
      </c>
      <c r="B103" s="20"/>
      <c r="C103" s="20"/>
      <c r="D103" s="21">
        <v>5700</v>
      </c>
      <c r="E103" s="21">
        <v>5700</v>
      </c>
      <c r="F103" s="20"/>
      <c r="G103" s="20"/>
    </row>
    <row r="104" spans="1:7" ht="15" customHeight="1">
      <c r="A104" s="33" t="s">
        <v>1197</v>
      </c>
      <c r="B104" s="20"/>
      <c r="C104" s="20"/>
      <c r="D104" s="22">
        <v>38.14</v>
      </c>
      <c r="E104" s="22">
        <v>38.14</v>
      </c>
      <c r="F104" s="20"/>
      <c r="G104" s="20"/>
    </row>
    <row r="105" spans="1:7" ht="15" customHeight="1">
      <c r="A105" s="33" t="s">
        <v>1198</v>
      </c>
      <c r="B105" s="20"/>
      <c r="C105" s="20"/>
      <c r="D105" s="21">
        <v>2557.01</v>
      </c>
      <c r="E105" s="21">
        <v>2557.01</v>
      </c>
      <c r="F105" s="20"/>
      <c r="G105" s="20"/>
    </row>
    <row r="106" spans="1:7" ht="15" customHeight="1">
      <c r="A106" s="33" t="s">
        <v>1199</v>
      </c>
      <c r="B106" s="20"/>
      <c r="C106" s="20"/>
      <c r="D106" s="22">
        <v>345</v>
      </c>
      <c r="E106" s="22">
        <v>345</v>
      </c>
      <c r="F106" s="20"/>
      <c r="G106" s="20"/>
    </row>
    <row r="107" spans="1:7" ht="15" customHeight="1">
      <c r="A107" s="33" t="s">
        <v>1200</v>
      </c>
      <c r="B107" s="20"/>
      <c r="C107" s="20"/>
      <c r="D107" s="22">
        <v>345</v>
      </c>
      <c r="E107" s="22">
        <v>345</v>
      </c>
      <c r="F107" s="20"/>
      <c r="G107" s="20"/>
    </row>
    <row r="108" spans="1:7" ht="15" customHeight="1">
      <c r="A108" s="33" t="s">
        <v>1201</v>
      </c>
      <c r="B108" s="20"/>
      <c r="C108" s="20"/>
      <c r="D108" s="21">
        <v>8543.4</v>
      </c>
      <c r="E108" s="21">
        <v>8543.4</v>
      </c>
      <c r="F108" s="20"/>
      <c r="G108" s="20"/>
    </row>
    <row r="109" spans="1:7" ht="15" customHeight="1">
      <c r="A109" s="33" t="s">
        <v>1202</v>
      </c>
      <c r="B109" s="20"/>
      <c r="C109" s="20"/>
      <c r="D109" s="21">
        <v>35064.41</v>
      </c>
      <c r="E109" s="21">
        <v>35064.41</v>
      </c>
      <c r="F109" s="20"/>
      <c r="G109" s="20"/>
    </row>
    <row r="110" spans="1:7" ht="15" customHeight="1">
      <c r="A110" s="33" t="s">
        <v>1203</v>
      </c>
      <c r="B110" s="20"/>
      <c r="C110" s="20"/>
      <c r="D110" s="21">
        <v>8305.08</v>
      </c>
      <c r="E110" s="21">
        <v>8305.08</v>
      </c>
      <c r="F110" s="20"/>
      <c r="G110" s="20"/>
    </row>
    <row r="111" spans="1:7" ht="15" customHeight="1">
      <c r="A111" s="33" t="s">
        <v>1204</v>
      </c>
      <c r="B111" s="20"/>
      <c r="C111" s="20"/>
      <c r="D111" s="21">
        <v>1440.68</v>
      </c>
      <c r="E111" s="20"/>
      <c r="F111" s="21">
        <v>1440.68</v>
      </c>
      <c r="G111" s="20"/>
    </row>
    <row r="112" spans="1:7" ht="15" customHeight="1">
      <c r="A112" s="33" t="s">
        <v>1205</v>
      </c>
      <c r="B112" s="20"/>
      <c r="C112" s="20"/>
      <c r="D112" s="21">
        <v>2728.81</v>
      </c>
      <c r="E112" s="21">
        <v>2728.81</v>
      </c>
      <c r="F112" s="20"/>
      <c r="G112" s="20"/>
    </row>
    <row r="113" spans="1:7" ht="15" customHeight="1">
      <c r="A113" s="33" t="s">
        <v>1206</v>
      </c>
      <c r="B113" s="20"/>
      <c r="C113" s="20"/>
      <c r="D113" s="22">
        <v>240</v>
      </c>
      <c r="E113" s="22">
        <v>240</v>
      </c>
      <c r="F113" s="20"/>
      <c r="G113" s="20"/>
    </row>
    <row r="114" spans="1:7" ht="15" customHeight="1">
      <c r="A114" s="33" t="s">
        <v>1207</v>
      </c>
      <c r="B114" s="20"/>
      <c r="C114" s="20"/>
      <c r="D114" s="21">
        <v>1152.76</v>
      </c>
      <c r="E114" s="21">
        <v>1152.76</v>
      </c>
      <c r="F114" s="20"/>
      <c r="G114" s="20"/>
    </row>
    <row r="115" spans="1:7" ht="15" customHeight="1">
      <c r="A115" s="33" t="s">
        <v>1208</v>
      </c>
      <c r="B115" s="20"/>
      <c r="C115" s="20"/>
      <c r="D115" s="22">
        <v>107.21</v>
      </c>
      <c r="E115" s="22">
        <v>107.21</v>
      </c>
      <c r="F115" s="20"/>
      <c r="G115" s="20"/>
    </row>
    <row r="116" spans="1:7" ht="15" customHeight="1">
      <c r="A116" s="33" t="s">
        <v>1209</v>
      </c>
      <c r="B116" s="20"/>
      <c r="C116" s="20"/>
      <c r="D116" s="22">
        <v>500</v>
      </c>
      <c r="E116" s="22">
        <v>500</v>
      </c>
      <c r="F116" s="20"/>
      <c r="G116" s="20"/>
    </row>
    <row r="117" spans="1:7" ht="15" customHeight="1">
      <c r="A117" s="33" t="s">
        <v>1210</v>
      </c>
      <c r="B117" s="20"/>
      <c r="C117" s="20"/>
      <c r="D117" s="22">
        <v>225.42</v>
      </c>
      <c r="E117" s="22">
        <v>225.42</v>
      </c>
      <c r="F117" s="20"/>
      <c r="G117" s="20"/>
    </row>
    <row r="118" spans="1:7" ht="15" customHeight="1">
      <c r="A118" s="33" t="s">
        <v>1211</v>
      </c>
      <c r="B118" s="20"/>
      <c r="C118" s="20"/>
      <c r="D118" s="21">
        <v>33574.48</v>
      </c>
      <c r="E118" s="21">
        <v>33574.48</v>
      </c>
      <c r="F118" s="20"/>
      <c r="G118" s="20"/>
    </row>
    <row r="119" spans="1:7" ht="15" customHeight="1">
      <c r="A119" s="33" t="s">
        <v>1212</v>
      </c>
      <c r="B119" s="20"/>
      <c r="C119" s="20"/>
      <c r="D119" s="22">
        <v>234.58</v>
      </c>
      <c r="E119" s="22">
        <v>234.58</v>
      </c>
      <c r="F119" s="20"/>
      <c r="G119" s="20"/>
    </row>
    <row r="120" spans="1:7" ht="15" customHeight="1">
      <c r="A120" s="33" t="s">
        <v>1213</v>
      </c>
      <c r="B120" s="20"/>
      <c r="C120" s="20"/>
      <c r="D120" s="22">
        <v>491.53</v>
      </c>
      <c r="E120" s="22">
        <v>491.53</v>
      </c>
      <c r="F120" s="20"/>
      <c r="G120" s="20"/>
    </row>
    <row r="121" spans="1:7" ht="15" customHeight="1">
      <c r="A121" s="33" t="s">
        <v>1214</v>
      </c>
      <c r="B121" s="20"/>
      <c r="C121" s="20"/>
      <c r="D121" s="22">
        <v>29</v>
      </c>
      <c r="E121" s="22">
        <v>29</v>
      </c>
      <c r="F121" s="20"/>
      <c r="G121" s="20"/>
    </row>
    <row r="122" spans="1:7" ht="15" customHeight="1">
      <c r="A122" s="33" t="s">
        <v>1215</v>
      </c>
      <c r="B122" s="20"/>
      <c r="C122" s="20"/>
      <c r="D122" s="22">
        <v>116.95</v>
      </c>
      <c r="E122" s="22">
        <v>116.95</v>
      </c>
      <c r="F122" s="20"/>
      <c r="G122" s="20"/>
    </row>
    <row r="123" spans="1:7" ht="15" customHeight="1">
      <c r="A123" s="33" t="s">
        <v>1216</v>
      </c>
      <c r="B123" s="20"/>
      <c r="C123" s="20"/>
      <c r="D123" s="21">
        <v>2224.58</v>
      </c>
      <c r="E123" s="21">
        <v>1271.19</v>
      </c>
      <c r="F123" s="22">
        <v>953.39</v>
      </c>
      <c r="G123" s="20"/>
    </row>
    <row r="124" spans="1:7" ht="15" customHeight="1">
      <c r="A124" s="33" t="s">
        <v>1217</v>
      </c>
      <c r="B124" s="20"/>
      <c r="C124" s="20"/>
      <c r="D124" s="22">
        <v>252.54</v>
      </c>
      <c r="E124" s="22">
        <v>252.54</v>
      </c>
      <c r="F124" s="20"/>
      <c r="G124" s="20"/>
    </row>
    <row r="125" spans="1:7" ht="15" customHeight="1">
      <c r="A125" s="33" t="s">
        <v>1218</v>
      </c>
      <c r="B125" s="20"/>
      <c r="C125" s="20"/>
      <c r="D125" s="21">
        <v>1728.81</v>
      </c>
      <c r="E125" s="21">
        <v>1728.81</v>
      </c>
      <c r="F125" s="20"/>
      <c r="G125" s="20"/>
    </row>
    <row r="126" spans="1:7" ht="15" customHeight="1">
      <c r="A126" s="33" t="s">
        <v>1219</v>
      </c>
      <c r="B126" s="20"/>
      <c r="C126" s="20"/>
      <c r="D126" s="22">
        <v>283.5</v>
      </c>
      <c r="E126" s="22">
        <v>283.5</v>
      </c>
      <c r="F126" s="20"/>
      <c r="G126" s="20"/>
    </row>
    <row r="127" spans="1:7" ht="15" customHeight="1">
      <c r="A127" s="33" t="s">
        <v>1220</v>
      </c>
      <c r="B127" s="20"/>
      <c r="C127" s="20"/>
      <c r="D127" s="21">
        <v>1125</v>
      </c>
      <c r="E127" s="21">
        <v>1125</v>
      </c>
      <c r="F127" s="20"/>
      <c r="G127" s="20"/>
    </row>
    <row r="128" spans="1:7" ht="15" customHeight="1">
      <c r="A128" s="33" t="s">
        <v>1221</v>
      </c>
      <c r="B128" s="20"/>
      <c r="C128" s="20"/>
      <c r="D128" s="21">
        <v>1125</v>
      </c>
      <c r="E128" s="21">
        <v>1125</v>
      </c>
      <c r="F128" s="20"/>
      <c r="G128" s="20"/>
    </row>
    <row r="129" spans="1:7" ht="15" customHeight="1">
      <c r="A129" s="33" t="s">
        <v>1222</v>
      </c>
      <c r="B129" s="20"/>
      <c r="C129" s="20"/>
      <c r="D129" s="22">
        <v>375</v>
      </c>
      <c r="E129" s="22">
        <v>375</v>
      </c>
      <c r="F129" s="20"/>
      <c r="G129" s="20"/>
    </row>
    <row r="130" spans="1:7" ht="15" customHeight="1">
      <c r="A130" s="33" t="s">
        <v>1223</v>
      </c>
      <c r="B130" s="20"/>
      <c r="C130" s="20"/>
      <c r="D130" s="22">
        <v>105</v>
      </c>
      <c r="E130" s="22">
        <v>105</v>
      </c>
      <c r="F130" s="20"/>
      <c r="G130" s="20"/>
    </row>
    <row r="131" spans="1:7" ht="15" customHeight="1">
      <c r="A131" s="33" t="s">
        <v>1224</v>
      </c>
      <c r="B131" s="20"/>
      <c r="C131" s="20"/>
      <c r="D131" s="22">
        <v>70</v>
      </c>
      <c r="E131" s="22">
        <v>70</v>
      </c>
      <c r="F131" s="20"/>
      <c r="G131" s="20"/>
    </row>
    <row r="132" spans="1:7" ht="15" customHeight="1">
      <c r="A132" s="33" t="s">
        <v>1225</v>
      </c>
      <c r="B132" s="20"/>
      <c r="C132" s="20"/>
      <c r="D132" s="22">
        <v>36</v>
      </c>
      <c r="E132" s="22">
        <v>36</v>
      </c>
      <c r="F132" s="20"/>
      <c r="G132" s="20"/>
    </row>
    <row r="133" spans="1:7" ht="15" customHeight="1">
      <c r="A133" s="33" t="s">
        <v>1226</v>
      </c>
      <c r="B133" s="20"/>
      <c r="C133" s="20"/>
      <c r="D133" s="22">
        <v>798.32</v>
      </c>
      <c r="E133" s="22">
        <v>798.32</v>
      </c>
      <c r="F133" s="20"/>
      <c r="G133" s="20"/>
    </row>
    <row r="134" spans="1:7" ht="15" customHeight="1">
      <c r="A134" s="33" t="s">
        <v>1227</v>
      </c>
      <c r="B134" s="20"/>
      <c r="C134" s="20"/>
      <c r="D134" s="22">
        <v>472.03</v>
      </c>
      <c r="E134" s="22">
        <v>472.03</v>
      </c>
      <c r="F134" s="20"/>
      <c r="G134" s="20"/>
    </row>
    <row r="135" spans="1:7" ht="15" customHeight="1">
      <c r="A135" s="33" t="s">
        <v>1228</v>
      </c>
      <c r="B135" s="20"/>
      <c r="C135" s="20"/>
      <c r="D135" s="21">
        <v>1686.44</v>
      </c>
      <c r="E135" s="21">
        <v>1686.44</v>
      </c>
      <c r="F135" s="20"/>
      <c r="G135" s="20"/>
    </row>
    <row r="136" spans="1:7" ht="15" customHeight="1">
      <c r="A136" s="33" t="s">
        <v>1229</v>
      </c>
      <c r="B136" s="20"/>
      <c r="C136" s="20"/>
      <c r="D136" s="22">
        <v>207.63</v>
      </c>
      <c r="E136" s="22">
        <v>207.63</v>
      </c>
      <c r="F136" s="20"/>
      <c r="G136" s="20"/>
    </row>
    <row r="137" spans="1:7" ht="15" customHeight="1">
      <c r="A137" s="33" t="s">
        <v>1230</v>
      </c>
      <c r="B137" s="20"/>
      <c r="C137" s="20"/>
      <c r="D137" s="21">
        <v>1868.64</v>
      </c>
      <c r="E137" s="21">
        <v>1868.64</v>
      </c>
      <c r="F137" s="20"/>
      <c r="G137" s="20"/>
    </row>
    <row r="138" spans="1:7" ht="15" customHeight="1">
      <c r="A138" s="33" t="s">
        <v>1231</v>
      </c>
      <c r="B138" s="20"/>
      <c r="C138" s="20"/>
      <c r="D138" s="21">
        <v>2501.92</v>
      </c>
      <c r="E138" s="21">
        <v>2501.92</v>
      </c>
      <c r="F138" s="20"/>
      <c r="G138" s="20"/>
    </row>
    <row r="139" spans="1:7" ht="15" customHeight="1">
      <c r="A139" s="33" t="s">
        <v>1232</v>
      </c>
      <c r="B139" s="20"/>
      <c r="C139" s="20"/>
      <c r="D139" s="22">
        <v>580.8</v>
      </c>
      <c r="E139" s="22">
        <v>580.8</v>
      </c>
      <c r="F139" s="20"/>
      <c r="G139" s="20"/>
    </row>
    <row r="140" spans="1:7" ht="15" customHeight="1">
      <c r="A140" s="33" t="s">
        <v>1233</v>
      </c>
      <c r="B140" s="20"/>
      <c r="C140" s="20"/>
      <c r="D140" s="22">
        <v>320.34</v>
      </c>
      <c r="E140" s="22">
        <v>320.34</v>
      </c>
      <c r="F140" s="20"/>
      <c r="G140" s="20"/>
    </row>
    <row r="141" spans="1:7" ht="15" customHeight="1">
      <c r="A141" s="33" t="s">
        <v>1234</v>
      </c>
      <c r="B141" s="20"/>
      <c r="C141" s="20"/>
      <c r="D141" s="22">
        <v>213.56</v>
      </c>
      <c r="E141" s="22">
        <v>213.56</v>
      </c>
      <c r="F141" s="20"/>
      <c r="G141" s="20"/>
    </row>
    <row r="142" spans="1:7" ht="20.25" customHeight="1">
      <c r="A142" s="33" t="s">
        <v>1235</v>
      </c>
      <c r="B142" s="20"/>
      <c r="C142" s="20"/>
      <c r="D142" s="21">
        <v>3701.69</v>
      </c>
      <c r="E142" s="21">
        <v>3701.69</v>
      </c>
      <c r="F142" s="20"/>
      <c r="G142" s="20"/>
    </row>
    <row r="143" spans="1:7" ht="15" customHeight="1">
      <c r="A143" s="33" t="s">
        <v>1236</v>
      </c>
      <c r="B143" s="20"/>
      <c r="C143" s="20"/>
      <c r="D143" s="22">
        <v>178.5</v>
      </c>
      <c r="E143" s="22">
        <v>178.5</v>
      </c>
      <c r="F143" s="20"/>
      <c r="G143" s="20"/>
    </row>
    <row r="144" spans="1:7" ht="15" customHeight="1">
      <c r="A144" s="33" t="s">
        <v>1237</v>
      </c>
      <c r="B144" s="20"/>
      <c r="C144" s="20"/>
      <c r="D144" s="22">
        <v>138</v>
      </c>
      <c r="E144" s="22">
        <v>138</v>
      </c>
      <c r="F144" s="20"/>
      <c r="G144" s="20"/>
    </row>
    <row r="145" spans="1:7" ht="15" customHeight="1">
      <c r="A145" s="33" t="s">
        <v>1238</v>
      </c>
      <c r="B145" s="20"/>
      <c r="C145" s="20"/>
      <c r="D145" s="22">
        <v>66.76</v>
      </c>
      <c r="E145" s="22">
        <v>66.76</v>
      </c>
      <c r="F145" s="20"/>
      <c r="G145" s="20"/>
    </row>
    <row r="146" spans="1:7" ht="15" customHeight="1">
      <c r="A146" s="33" t="s">
        <v>1239</v>
      </c>
      <c r="B146" s="20"/>
      <c r="C146" s="20"/>
      <c r="D146" s="22">
        <v>218.83</v>
      </c>
      <c r="E146" s="22">
        <v>218.83</v>
      </c>
      <c r="F146" s="20"/>
      <c r="G146" s="20"/>
    </row>
    <row r="147" spans="1:7" ht="15" customHeight="1">
      <c r="A147" s="33" t="s">
        <v>1240</v>
      </c>
      <c r="B147" s="20"/>
      <c r="C147" s="20"/>
      <c r="D147" s="22">
        <v>218.83</v>
      </c>
      <c r="E147" s="22">
        <v>218.83</v>
      </c>
      <c r="F147" s="20"/>
      <c r="G147" s="20"/>
    </row>
    <row r="148" spans="1:7" ht="15" customHeight="1">
      <c r="A148" s="33" t="s">
        <v>1241</v>
      </c>
      <c r="B148" s="20"/>
      <c r="C148" s="20"/>
      <c r="D148" s="22">
        <v>387</v>
      </c>
      <c r="E148" s="22">
        <v>387</v>
      </c>
      <c r="F148" s="20"/>
      <c r="G148" s="20"/>
    </row>
    <row r="149" spans="1:7" ht="15" customHeight="1">
      <c r="A149" s="33" t="s">
        <v>1242</v>
      </c>
      <c r="B149" s="20"/>
      <c r="C149" s="20"/>
      <c r="D149" s="21">
        <v>5950</v>
      </c>
      <c r="E149" s="21">
        <v>5950</v>
      </c>
      <c r="F149" s="20"/>
      <c r="G149" s="20"/>
    </row>
    <row r="150" spans="1:7" ht="15" customHeight="1">
      <c r="A150" s="33" t="s">
        <v>1243</v>
      </c>
      <c r="B150" s="20"/>
      <c r="C150" s="20"/>
      <c r="D150" s="22">
        <v>165</v>
      </c>
      <c r="E150" s="22">
        <v>165</v>
      </c>
      <c r="F150" s="20"/>
      <c r="G150" s="20"/>
    </row>
    <row r="151" spans="1:7" ht="15" customHeight="1">
      <c r="A151" s="33" t="s">
        <v>1244</v>
      </c>
      <c r="B151" s="20"/>
      <c r="C151" s="20"/>
      <c r="D151" s="22">
        <v>437.31</v>
      </c>
      <c r="E151" s="22">
        <v>437.31</v>
      </c>
      <c r="F151" s="20"/>
      <c r="G151" s="20"/>
    </row>
    <row r="152" spans="1:7" ht="15" customHeight="1">
      <c r="A152" s="33" t="s">
        <v>1245</v>
      </c>
      <c r="B152" s="20"/>
      <c r="C152" s="20"/>
      <c r="D152" s="22">
        <v>508.5</v>
      </c>
      <c r="E152" s="22">
        <v>508.5</v>
      </c>
      <c r="F152" s="20"/>
      <c r="G152" s="20"/>
    </row>
    <row r="153" spans="1:7" ht="15" customHeight="1">
      <c r="A153" s="33" t="s">
        <v>1246</v>
      </c>
      <c r="B153" s="20"/>
      <c r="C153" s="20"/>
      <c r="D153" s="22">
        <v>147.5</v>
      </c>
      <c r="E153" s="22">
        <v>147.5</v>
      </c>
      <c r="F153" s="20"/>
      <c r="G153" s="20"/>
    </row>
    <row r="154" spans="1:7" ht="15" customHeight="1">
      <c r="A154" s="33" t="s">
        <v>1247</v>
      </c>
      <c r="B154" s="20"/>
      <c r="C154" s="20"/>
      <c r="D154" s="22">
        <v>395</v>
      </c>
      <c r="E154" s="22">
        <v>395</v>
      </c>
      <c r="F154" s="20"/>
      <c r="G154" s="20"/>
    </row>
    <row r="155" spans="1:7" ht="15" customHeight="1">
      <c r="A155" s="33" t="s">
        <v>1248</v>
      </c>
      <c r="B155" s="20"/>
      <c r="C155" s="20"/>
      <c r="D155" s="21">
        <v>1548.3</v>
      </c>
      <c r="E155" s="21">
        <v>1548.3</v>
      </c>
      <c r="F155" s="20"/>
      <c r="G155" s="20"/>
    </row>
    <row r="156" spans="1:7" ht="15" customHeight="1">
      <c r="A156" s="33" t="s">
        <v>1249</v>
      </c>
      <c r="B156" s="20"/>
      <c r="C156" s="20"/>
      <c r="D156" s="22">
        <v>152.55</v>
      </c>
      <c r="E156" s="22">
        <v>152.55</v>
      </c>
      <c r="F156" s="20"/>
      <c r="G156" s="20"/>
    </row>
    <row r="157" spans="1:7" ht="15" customHeight="1">
      <c r="A157" s="33" t="s">
        <v>1250</v>
      </c>
      <c r="B157" s="20"/>
      <c r="C157" s="20"/>
      <c r="D157" s="22">
        <v>47.46</v>
      </c>
      <c r="E157" s="22">
        <v>47.46</v>
      </c>
      <c r="F157" s="20"/>
      <c r="G157" s="20"/>
    </row>
    <row r="158" spans="1:7" ht="15" customHeight="1">
      <c r="A158" s="33" t="s">
        <v>1251</v>
      </c>
      <c r="B158" s="20"/>
      <c r="C158" s="20"/>
      <c r="D158" s="22">
        <v>266.95</v>
      </c>
      <c r="E158" s="22">
        <v>266.95</v>
      </c>
      <c r="F158" s="20"/>
      <c r="G158" s="20"/>
    </row>
    <row r="159" spans="1:7" ht="15" customHeight="1">
      <c r="A159" s="37" t="s">
        <v>1252</v>
      </c>
      <c r="B159" s="38"/>
      <c r="C159" s="38"/>
      <c r="D159" s="39">
        <v>3177.97</v>
      </c>
      <c r="E159" s="39">
        <v>3177.97</v>
      </c>
      <c r="F159" s="20"/>
      <c r="G159" s="20"/>
    </row>
    <row r="160" spans="1:7" ht="15" customHeight="1">
      <c r="A160" s="37" t="s">
        <v>1253</v>
      </c>
      <c r="B160" s="38"/>
      <c r="C160" s="38"/>
      <c r="D160" s="39">
        <v>5199.15</v>
      </c>
      <c r="E160" s="39">
        <v>3812.71</v>
      </c>
      <c r="F160" s="21">
        <v>1386.44</v>
      </c>
      <c r="G160" s="20"/>
    </row>
    <row r="161" spans="1:7" ht="15" customHeight="1">
      <c r="A161" s="33" t="s">
        <v>1254</v>
      </c>
      <c r="B161" s="20"/>
      <c r="C161" s="20"/>
      <c r="D161" s="21">
        <v>1785</v>
      </c>
      <c r="E161" s="21">
        <v>1785</v>
      </c>
      <c r="F161" s="20"/>
      <c r="G161" s="20"/>
    </row>
    <row r="162" spans="1:7" ht="15" customHeight="1">
      <c r="A162" s="33" t="s">
        <v>1255</v>
      </c>
      <c r="B162" s="20"/>
      <c r="C162" s="20"/>
      <c r="D162" s="21">
        <v>2028.91</v>
      </c>
      <c r="E162" s="21">
        <v>2028.91</v>
      </c>
      <c r="F162" s="20"/>
      <c r="G162" s="20"/>
    </row>
    <row r="163" spans="1:7" ht="15" customHeight="1">
      <c r="A163" s="33" t="s">
        <v>1256</v>
      </c>
      <c r="B163" s="20"/>
      <c r="C163" s="20"/>
      <c r="D163" s="21">
        <v>1504.04</v>
      </c>
      <c r="E163" s="21">
        <v>1504.04</v>
      </c>
      <c r="F163" s="20"/>
      <c r="G163" s="20"/>
    </row>
    <row r="164" spans="1:7" ht="15" customHeight="1">
      <c r="A164" s="33" t="s">
        <v>1257</v>
      </c>
      <c r="B164" s="20"/>
      <c r="C164" s="20"/>
      <c r="D164" s="21">
        <v>1529.24</v>
      </c>
      <c r="E164" s="21">
        <v>1529.24</v>
      </c>
      <c r="F164" s="20"/>
      <c r="G164" s="20"/>
    </row>
    <row r="165" spans="1:7" ht="15" customHeight="1">
      <c r="A165" s="33" t="s">
        <v>1258</v>
      </c>
      <c r="B165" s="20"/>
      <c r="C165" s="20"/>
      <c r="D165" s="21">
        <v>2427.97</v>
      </c>
      <c r="E165" s="21">
        <v>2427.97</v>
      </c>
      <c r="F165" s="20"/>
      <c r="G165" s="20"/>
    </row>
    <row r="166" spans="1:7" ht="15" customHeight="1">
      <c r="A166" s="33" t="s">
        <v>1259</v>
      </c>
      <c r="B166" s="20"/>
      <c r="C166" s="20"/>
      <c r="D166" s="21">
        <v>1529.24</v>
      </c>
      <c r="E166" s="21">
        <v>1529.24</v>
      </c>
      <c r="F166" s="20"/>
      <c r="G166" s="20"/>
    </row>
    <row r="167" spans="1:7" ht="15" customHeight="1">
      <c r="A167" s="33" t="s">
        <v>1260</v>
      </c>
      <c r="B167" s="20"/>
      <c r="C167" s="20"/>
      <c r="D167" s="21">
        <v>2427.97</v>
      </c>
      <c r="E167" s="21">
        <v>2427.97</v>
      </c>
      <c r="F167" s="20"/>
      <c r="G167" s="20"/>
    </row>
    <row r="168" spans="1:7" ht="15" customHeight="1">
      <c r="A168" s="33" t="s">
        <v>1261</v>
      </c>
      <c r="B168" s="20"/>
      <c r="C168" s="20"/>
      <c r="D168" s="21">
        <v>4909.25</v>
      </c>
      <c r="E168" s="21">
        <v>4909.25</v>
      </c>
      <c r="F168" s="20"/>
      <c r="G168" s="20"/>
    </row>
    <row r="169" spans="1:7" ht="15" customHeight="1">
      <c r="A169" s="33" t="s">
        <v>1262</v>
      </c>
      <c r="B169" s="20"/>
      <c r="C169" s="20"/>
      <c r="D169" s="21">
        <v>1089.66</v>
      </c>
      <c r="E169" s="21">
        <v>1089.66</v>
      </c>
      <c r="F169" s="20"/>
      <c r="G169" s="20"/>
    </row>
    <row r="170" spans="1:7" ht="15" customHeight="1">
      <c r="A170" s="33" t="s">
        <v>1263</v>
      </c>
      <c r="B170" s="20"/>
      <c r="C170" s="20"/>
      <c r="D170" s="21">
        <v>5335.59</v>
      </c>
      <c r="E170" s="21">
        <v>5335.59</v>
      </c>
      <c r="F170" s="20"/>
      <c r="G170" s="20"/>
    </row>
    <row r="171" spans="1:7" ht="15" customHeight="1">
      <c r="A171" s="33" t="s">
        <v>1264</v>
      </c>
      <c r="B171" s="20"/>
      <c r="C171" s="20"/>
      <c r="D171" s="21">
        <v>4908.47</v>
      </c>
      <c r="E171" s="21">
        <v>4908.47</v>
      </c>
      <c r="F171" s="20"/>
      <c r="G171" s="20"/>
    </row>
    <row r="172" spans="1:7" ht="15" customHeight="1">
      <c r="A172" s="33" t="s">
        <v>1265</v>
      </c>
      <c r="B172" s="20"/>
      <c r="C172" s="20"/>
      <c r="D172" s="21">
        <v>12889.83</v>
      </c>
      <c r="E172" s="20"/>
      <c r="F172" s="21">
        <v>12889.83</v>
      </c>
      <c r="G172" s="20"/>
    </row>
    <row r="173" spans="1:7" ht="15" customHeight="1">
      <c r="A173" s="33" t="s">
        <v>1266</v>
      </c>
      <c r="B173" s="20"/>
      <c r="C173" s="20"/>
      <c r="D173" s="21">
        <v>5549.15</v>
      </c>
      <c r="E173" s="21">
        <v>5549.15</v>
      </c>
      <c r="F173" s="20"/>
      <c r="G173" s="20"/>
    </row>
    <row r="174" spans="1:7" ht="15" customHeight="1">
      <c r="A174" s="33" t="s">
        <v>1267</v>
      </c>
      <c r="B174" s="20"/>
      <c r="C174" s="20"/>
      <c r="D174" s="21">
        <v>6132.2</v>
      </c>
      <c r="E174" s="21">
        <v>6132.2</v>
      </c>
      <c r="F174" s="20"/>
      <c r="G174" s="20"/>
    </row>
    <row r="175" spans="1:7" ht="15" customHeight="1">
      <c r="A175" s="33" t="s">
        <v>1268</v>
      </c>
      <c r="B175" s="20"/>
      <c r="C175" s="20"/>
      <c r="D175" s="22">
        <v>875.42</v>
      </c>
      <c r="E175" s="22">
        <v>875.42</v>
      </c>
      <c r="F175" s="20"/>
      <c r="G175" s="20"/>
    </row>
    <row r="176" spans="1:7" ht="15" customHeight="1">
      <c r="A176" s="33" t="s">
        <v>1269</v>
      </c>
      <c r="B176" s="20"/>
      <c r="C176" s="20"/>
      <c r="D176" s="22">
        <v>395</v>
      </c>
      <c r="E176" s="22">
        <v>395</v>
      </c>
      <c r="F176" s="20"/>
      <c r="G176" s="20"/>
    </row>
    <row r="177" spans="1:7" ht="15" customHeight="1">
      <c r="A177" s="33" t="s">
        <v>1270</v>
      </c>
      <c r="B177" s="20"/>
      <c r="C177" s="20"/>
      <c r="D177" s="22">
        <v>145.76</v>
      </c>
      <c r="E177" s="20"/>
      <c r="F177" s="22">
        <v>145.76</v>
      </c>
      <c r="G177" s="20"/>
    </row>
    <row r="178" spans="1:7" ht="15" customHeight="1">
      <c r="A178" s="33" t="s">
        <v>1271</v>
      </c>
      <c r="B178" s="20"/>
      <c r="C178" s="20"/>
      <c r="D178" s="21">
        <v>4908.47</v>
      </c>
      <c r="E178" s="21">
        <v>4908.47</v>
      </c>
      <c r="F178" s="20"/>
      <c r="G178" s="20"/>
    </row>
    <row r="179" spans="1:7" ht="15" customHeight="1">
      <c r="A179" s="33" t="s">
        <v>1272</v>
      </c>
      <c r="B179" s="20"/>
      <c r="C179" s="20"/>
      <c r="D179" s="21">
        <v>1004.4</v>
      </c>
      <c r="E179" s="21">
        <v>1004.4</v>
      </c>
      <c r="F179" s="20"/>
      <c r="G179" s="20"/>
    </row>
    <row r="180" spans="1:7" ht="15" customHeight="1">
      <c r="A180" s="33" t="s">
        <v>1273</v>
      </c>
      <c r="B180" s="20"/>
      <c r="C180" s="20"/>
      <c r="D180" s="22">
        <v>489</v>
      </c>
      <c r="E180" s="22">
        <v>489</v>
      </c>
      <c r="F180" s="20"/>
      <c r="G180" s="20"/>
    </row>
    <row r="181" spans="1:7" ht="15" customHeight="1">
      <c r="A181" s="33" t="s">
        <v>1274</v>
      </c>
      <c r="B181" s="20"/>
      <c r="C181" s="20"/>
      <c r="D181" s="22">
        <v>939.9</v>
      </c>
      <c r="E181" s="22">
        <v>939.9</v>
      </c>
      <c r="F181" s="20"/>
      <c r="G181" s="20"/>
    </row>
    <row r="182" spans="1:7" ht="15" customHeight="1">
      <c r="A182" s="33" t="s">
        <v>1275</v>
      </c>
      <c r="B182" s="20"/>
      <c r="C182" s="20"/>
      <c r="D182" s="22">
        <v>803</v>
      </c>
      <c r="E182" s="22">
        <v>803</v>
      </c>
      <c r="F182" s="20"/>
      <c r="G182" s="20"/>
    </row>
    <row r="183" spans="1:7" ht="15" customHeight="1">
      <c r="A183" s="33" t="s">
        <v>1276</v>
      </c>
      <c r="B183" s="20"/>
      <c r="C183" s="20"/>
      <c r="D183" s="21">
        <v>2294.92</v>
      </c>
      <c r="E183" s="21">
        <v>2294.92</v>
      </c>
      <c r="F183" s="20"/>
      <c r="G183" s="20"/>
    </row>
    <row r="184" spans="1:7" ht="15" customHeight="1">
      <c r="A184" s="37" t="s">
        <v>1277</v>
      </c>
      <c r="B184" s="39">
        <v>2556.58</v>
      </c>
      <c r="C184" s="38"/>
      <c r="D184" s="39">
        <v>2110.92</v>
      </c>
      <c r="E184" s="39">
        <v>4667.5</v>
      </c>
      <c r="F184" s="20"/>
      <c r="G184" s="20"/>
    </row>
    <row r="185" spans="1:7" ht="15" customHeight="1">
      <c r="A185" s="33" t="s">
        <v>1278</v>
      </c>
      <c r="B185" s="20"/>
      <c r="C185" s="20"/>
      <c r="D185" s="22">
        <v>805.08</v>
      </c>
      <c r="E185" s="22">
        <v>805.08</v>
      </c>
      <c r="F185" s="20"/>
      <c r="G185" s="20"/>
    </row>
    <row r="186" spans="1:7" ht="15" customHeight="1">
      <c r="A186" s="33" t="s">
        <v>1279</v>
      </c>
      <c r="B186" s="20"/>
      <c r="C186" s="20"/>
      <c r="D186" s="22">
        <v>124.58</v>
      </c>
      <c r="E186" s="22">
        <v>124.58</v>
      </c>
      <c r="F186" s="20"/>
      <c r="G186" s="20"/>
    </row>
    <row r="187" spans="1:7" ht="15" customHeight="1">
      <c r="A187" s="33" t="s">
        <v>1280</v>
      </c>
      <c r="B187" s="20"/>
      <c r="C187" s="20"/>
      <c r="D187" s="22">
        <v>700.42</v>
      </c>
      <c r="E187" s="22">
        <v>700.42</v>
      </c>
      <c r="F187" s="20"/>
      <c r="G187" s="20"/>
    </row>
    <row r="188" spans="1:7" ht="15" customHeight="1">
      <c r="A188" s="33" t="s">
        <v>1281</v>
      </c>
      <c r="B188" s="20"/>
      <c r="C188" s="20"/>
      <c r="D188" s="22">
        <v>849.15</v>
      </c>
      <c r="E188" s="22">
        <v>849.15</v>
      </c>
      <c r="F188" s="20"/>
      <c r="G188" s="20"/>
    </row>
    <row r="189" spans="1:7" ht="15" customHeight="1">
      <c r="A189" s="33" t="s">
        <v>1282</v>
      </c>
      <c r="B189" s="20"/>
      <c r="C189" s="20"/>
      <c r="D189" s="22">
        <v>216.1</v>
      </c>
      <c r="E189" s="22">
        <v>216.1</v>
      </c>
      <c r="F189" s="20"/>
      <c r="G189" s="20"/>
    </row>
    <row r="190" spans="1:7" ht="15" customHeight="1">
      <c r="A190" s="33" t="s">
        <v>1283</v>
      </c>
      <c r="B190" s="20"/>
      <c r="C190" s="20"/>
      <c r="D190" s="22">
        <v>347.46</v>
      </c>
      <c r="E190" s="22">
        <v>347.46</v>
      </c>
      <c r="F190" s="20"/>
      <c r="G190" s="20"/>
    </row>
    <row r="191" spans="1:7" ht="15" customHeight="1">
      <c r="A191" s="33" t="s">
        <v>1284</v>
      </c>
      <c r="B191" s="20"/>
      <c r="C191" s="20"/>
      <c r="D191" s="22">
        <v>930.51</v>
      </c>
      <c r="E191" s="22">
        <v>930.51</v>
      </c>
      <c r="F191" s="20"/>
      <c r="G191" s="20"/>
    </row>
    <row r="192" spans="1:7" ht="15" customHeight="1">
      <c r="A192" s="33" t="s">
        <v>1285</v>
      </c>
      <c r="B192" s="20"/>
      <c r="C192" s="20"/>
      <c r="D192" s="22">
        <v>324.58</v>
      </c>
      <c r="E192" s="22">
        <v>324.58</v>
      </c>
      <c r="F192" s="20"/>
      <c r="G192" s="20"/>
    </row>
    <row r="193" spans="1:7" ht="15" customHeight="1">
      <c r="A193" s="37" t="s">
        <v>1286</v>
      </c>
      <c r="B193" s="38"/>
      <c r="C193" s="38"/>
      <c r="D193" s="39">
        <v>24067.8</v>
      </c>
      <c r="E193" s="39">
        <v>22864.42</v>
      </c>
      <c r="F193" s="21">
        <v>1203.38</v>
      </c>
      <c r="G193" s="20"/>
    </row>
    <row r="194" spans="1:7" ht="15" customHeight="1">
      <c r="A194" s="33" t="s">
        <v>1287</v>
      </c>
      <c r="B194" s="20"/>
      <c r="C194" s="20"/>
      <c r="D194" s="21">
        <v>1350.13</v>
      </c>
      <c r="E194" s="22">
        <v>247.46</v>
      </c>
      <c r="F194" s="21">
        <v>1102.67</v>
      </c>
      <c r="G194" s="20"/>
    </row>
    <row r="195" spans="1:7" ht="15" customHeight="1">
      <c r="A195" s="37" t="s">
        <v>1288</v>
      </c>
      <c r="B195" s="38"/>
      <c r="C195" s="38"/>
      <c r="D195" s="39">
        <v>1450</v>
      </c>
      <c r="E195" s="39">
        <v>1450</v>
      </c>
      <c r="F195" s="20"/>
      <c r="G195" s="20"/>
    </row>
    <row r="196" spans="1:7" ht="15" customHeight="1">
      <c r="A196" s="37" t="s">
        <v>1289</v>
      </c>
      <c r="B196" s="38"/>
      <c r="C196" s="38"/>
      <c r="D196" s="39">
        <v>1865.76</v>
      </c>
      <c r="E196" s="39">
        <v>1865.76</v>
      </c>
      <c r="F196" s="20"/>
      <c r="G196" s="20"/>
    </row>
    <row r="197" spans="1:7" ht="15" customHeight="1">
      <c r="A197" s="37" t="s">
        <v>1290</v>
      </c>
      <c r="B197" s="38"/>
      <c r="C197" s="38"/>
      <c r="D197" s="39">
        <v>1865.76</v>
      </c>
      <c r="E197" s="39">
        <v>1865.76</v>
      </c>
      <c r="F197" s="20"/>
      <c r="G197" s="20"/>
    </row>
    <row r="198" spans="1:7" ht="15" customHeight="1">
      <c r="A198" s="37" t="s">
        <v>1291</v>
      </c>
      <c r="B198" s="38"/>
      <c r="C198" s="38"/>
      <c r="D198" s="39">
        <v>3919.49</v>
      </c>
      <c r="E198" s="39">
        <v>3919.49</v>
      </c>
      <c r="F198" s="20"/>
      <c r="G198" s="20"/>
    </row>
    <row r="199" spans="1:7" ht="15" customHeight="1">
      <c r="A199" s="37" t="s">
        <v>1292</v>
      </c>
      <c r="B199" s="38"/>
      <c r="C199" s="38"/>
      <c r="D199" s="39">
        <v>2449.15</v>
      </c>
      <c r="E199" s="39">
        <v>2449.15</v>
      </c>
      <c r="F199" s="20"/>
      <c r="G199" s="20"/>
    </row>
    <row r="200" spans="1:7" ht="15" customHeight="1">
      <c r="A200" s="37" t="s">
        <v>1293</v>
      </c>
      <c r="B200" s="38"/>
      <c r="C200" s="38"/>
      <c r="D200" s="39">
        <v>5186.72</v>
      </c>
      <c r="E200" s="39">
        <v>5186.72</v>
      </c>
      <c r="F200" s="20"/>
      <c r="G200" s="20"/>
    </row>
    <row r="201" spans="1:7" ht="15" customHeight="1">
      <c r="A201" s="37" t="s">
        <v>1294</v>
      </c>
      <c r="B201" s="38"/>
      <c r="C201" s="38"/>
      <c r="D201" s="39">
        <v>7136.6</v>
      </c>
      <c r="E201" s="39">
        <v>4161.39</v>
      </c>
      <c r="F201" s="21">
        <v>2975.21</v>
      </c>
      <c r="G201" s="20"/>
    </row>
    <row r="202" spans="1:7" ht="15" customHeight="1">
      <c r="A202" s="37" t="s">
        <v>1295</v>
      </c>
      <c r="B202" s="38"/>
      <c r="C202" s="38"/>
      <c r="D202" s="39">
        <v>18498.81</v>
      </c>
      <c r="E202" s="39">
        <v>10081.44</v>
      </c>
      <c r="F202" s="21">
        <v>8417.37</v>
      </c>
      <c r="G202" s="20"/>
    </row>
    <row r="203" spans="1:7" ht="15" customHeight="1">
      <c r="A203" s="37" t="s">
        <v>1296</v>
      </c>
      <c r="B203" s="38"/>
      <c r="C203" s="38"/>
      <c r="D203" s="39">
        <v>1390</v>
      </c>
      <c r="E203" s="39">
        <v>1390</v>
      </c>
      <c r="F203" s="20"/>
      <c r="G203" s="20"/>
    </row>
    <row r="204" spans="1:7" ht="15" customHeight="1">
      <c r="A204" s="37" t="s">
        <v>1297</v>
      </c>
      <c r="B204" s="38"/>
      <c r="C204" s="38"/>
      <c r="D204" s="39">
        <v>3786.4</v>
      </c>
      <c r="E204" s="39">
        <v>3786.4</v>
      </c>
      <c r="F204" s="20"/>
      <c r="G204" s="20"/>
    </row>
    <row r="205" spans="1:7" ht="15" customHeight="1">
      <c r="A205" s="33" t="s">
        <v>1298</v>
      </c>
      <c r="B205" s="20"/>
      <c r="C205" s="20"/>
      <c r="D205" s="22">
        <v>114.41</v>
      </c>
      <c r="E205" s="22">
        <v>114.41</v>
      </c>
      <c r="F205" s="20"/>
      <c r="G205" s="20"/>
    </row>
    <row r="206" spans="1:7" ht="15" customHeight="1">
      <c r="A206" s="33" t="s">
        <v>1299</v>
      </c>
      <c r="B206" s="20"/>
      <c r="C206" s="20"/>
      <c r="D206" s="22">
        <v>136.11</v>
      </c>
      <c r="E206" s="22">
        <v>136.11</v>
      </c>
      <c r="F206" s="20"/>
      <c r="G206" s="20"/>
    </row>
    <row r="207" spans="1:7" ht="15" customHeight="1">
      <c r="A207" s="33" t="s">
        <v>1300</v>
      </c>
      <c r="B207" s="20"/>
      <c r="C207" s="20"/>
      <c r="D207" s="22">
        <v>54.5</v>
      </c>
      <c r="E207" s="22">
        <v>54.5</v>
      </c>
      <c r="F207" s="20"/>
      <c r="G207" s="20"/>
    </row>
    <row r="208" spans="1:7" ht="15" customHeight="1">
      <c r="A208" s="33" t="s">
        <v>1301</v>
      </c>
      <c r="B208" s="20"/>
      <c r="C208" s="20"/>
      <c r="D208" s="22">
        <v>61.15</v>
      </c>
      <c r="E208" s="22">
        <v>61.15</v>
      </c>
      <c r="F208" s="20"/>
      <c r="G208" s="20"/>
    </row>
    <row r="209" spans="1:7" ht="15" customHeight="1">
      <c r="A209" s="33" t="s">
        <v>1302</v>
      </c>
      <c r="B209" s="20"/>
      <c r="C209" s="20"/>
      <c r="D209" s="22">
        <v>462.71</v>
      </c>
      <c r="E209" s="22">
        <v>462.71</v>
      </c>
      <c r="F209" s="20"/>
      <c r="G209" s="20"/>
    </row>
    <row r="210" spans="1:7" ht="15" customHeight="1">
      <c r="A210" s="33" t="s">
        <v>1303</v>
      </c>
      <c r="B210" s="20"/>
      <c r="C210" s="20"/>
      <c r="D210" s="22">
        <v>113.98</v>
      </c>
      <c r="E210" s="22">
        <v>113.98</v>
      </c>
      <c r="F210" s="20"/>
      <c r="G210" s="20"/>
    </row>
    <row r="211" spans="1:7" ht="15" customHeight="1">
      <c r="A211" s="33" t="s">
        <v>1304</v>
      </c>
      <c r="B211" s="20"/>
      <c r="C211" s="20"/>
      <c r="D211" s="21">
        <v>2118.64</v>
      </c>
      <c r="E211" s="21">
        <v>2118.64</v>
      </c>
      <c r="F211" s="20"/>
      <c r="G211" s="20"/>
    </row>
    <row r="212" spans="1:7" ht="15" customHeight="1">
      <c r="A212" s="33" t="s">
        <v>1305</v>
      </c>
      <c r="B212" s="20"/>
      <c r="C212" s="20"/>
      <c r="D212" s="21">
        <v>92716.77</v>
      </c>
      <c r="E212" s="21">
        <v>92716.77</v>
      </c>
      <c r="F212" s="20"/>
      <c r="G212" s="20"/>
    </row>
    <row r="213" spans="1:7" ht="15" customHeight="1">
      <c r="A213" s="33" t="s">
        <v>1306</v>
      </c>
      <c r="B213" s="20"/>
      <c r="C213" s="20"/>
      <c r="D213" s="21">
        <v>72605.76</v>
      </c>
      <c r="E213" s="21">
        <v>72605.76</v>
      </c>
      <c r="F213" s="20"/>
      <c r="G213" s="20"/>
    </row>
    <row r="214" spans="1:7" ht="15" customHeight="1">
      <c r="A214" s="33" t="s">
        <v>1307</v>
      </c>
      <c r="B214" s="20"/>
      <c r="C214" s="20"/>
      <c r="D214" s="21">
        <v>5453.39</v>
      </c>
      <c r="E214" s="21">
        <v>5453.39</v>
      </c>
      <c r="F214" s="20"/>
      <c r="G214" s="20"/>
    </row>
    <row r="215" spans="1:7" ht="15" customHeight="1">
      <c r="A215" s="33" t="s">
        <v>1308</v>
      </c>
      <c r="B215" s="20"/>
      <c r="C215" s="20"/>
      <c r="D215" s="21">
        <v>16000.46</v>
      </c>
      <c r="E215" s="21">
        <v>16000.46</v>
      </c>
      <c r="F215" s="20"/>
      <c r="G215" s="20"/>
    </row>
    <row r="216" spans="1:7" ht="15" customHeight="1">
      <c r="A216" s="33" t="s">
        <v>1309</v>
      </c>
      <c r="B216" s="20"/>
      <c r="C216" s="20"/>
      <c r="D216" s="21">
        <v>2322.12</v>
      </c>
      <c r="E216" s="21">
        <v>2322.12</v>
      </c>
      <c r="F216" s="20"/>
      <c r="G216" s="20"/>
    </row>
    <row r="217" spans="1:7" ht="15" customHeight="1">
      <c r="A217" s="37" t="s">
        <v>1310</v>
      </c>
      <c r="B217" s="38"/>
      <c r="C217" s="38"/>
      <c r="D217" s="40">
        <v>179</v>
      </c>
      <c r="E217" s="40">
        <v>179</v>
      </c>
      <c r="F217" s="20"/>
      <c r="G217" s="20"/>
    </row>
    <row r="218" spans="1:7" ht="15" customHeight="1">
      <c r="A218" s="37" t="s">
        <v>1311</v>
      </c>
      <c r="B218" s="38"/>
      <c r="C218" s="38"/>
      <c r="D218" s="40">
        <v>537</v>
      </c>
      <c r="E218" s="40">
        <v>537</v>
      </c>
      <c r="F218" s="20"/>
      <c r="G218" s="20"/>
    </row>
    <row r="219" spans="1:7" ht="15" customHeight="1">
      <c r="A219" s="33" t="s">
        <v>1312</v>
      </c>
      <c r="B219" s="20"/>
      <c r="C219" s="20"/>
      <c r="D219" s="22">
        <v>32.71</v>
      </c>
      <c r="E219" s="22">
        <v>32.71</v>
      </c>
      <c r="F219" s="20"/>
      <c r="G219" s="20"/>
    </row>
    <row r="220" spans="1:7" ht="15" customHeight="1">
      <c r="A220" s="33" t="s">
        <v>1313</v>
      </c>
      <c r="B220" s="20"/>
      <c r="C220" s="20"/>
      <c r="D220" s="22">
        <v>48.63</v>
      </c>
      <c r="E220" s="22">
        <v>48.63</v>
      </c>
      <c r="F220" s="20"/>
      <c r="G220" s="20"/>
    </row>
    <row r="221" spans="1:7" ht="15" customHeight="1">
      <c r="A221" s="33" t="s">
        <v>1314</v>
      </c>
      <c r="B221" s="20"/>
      <c r="C221" s="20"/>
      <c r="D221" s="22">
        <v>89.5</v>
      </c>
      <c r="E221" s="22">
        <v>89.5</v>
      </c>
      <c r="F221" s="20"/>
      <c r="G221" s="20"/>
    </row>
    <row r="222" spans="1:7" ht="15" customHeight="1">
      <c r="A222" s="33" t="s">
        <v>1315</v>
      </c>
      <c r="B222" s="20"/>
      <c r="C222" s="20"/>
      <c r="D222" s="21">
        <v>27666.29</v>
      </c>
      <c r="E222" s="21">
        <v>27666.29</v>
      </c>
      <c r="F222" s="20"/>
      <c r="G222" s="20"/>
    </row>
    <row r="223" spans="1:7" ht="15" customHeight="1">
      <c r="A223" s="33" t="s">
        <v>1316</v>
      </c>
      <c r="B223" s="20"/>
      <c r="C223" s="20"/>
      <c r="D223" s="21">
        <v>19200.54</v>
      </c>
      <c r="E223" s="21">
        <v>19200.54</v>
      </c>
      <c r="F223" s="20"/>
      <c r="G223" s="20"/>
    </row>
    <row r="224" spans="1:7" ht="15" customHeight="1">
      <c r="A224" s="33" t="s">
        <v>1317</v>
      </c>
      <c r="B224" s="20"/>
      <c r="C224" s="20"/>
      <c r="D224" s="21">
        <v>9112.85</v>
      </c>
      <c r="E224" s="21">
        <v>9112.85</v>
      </c>
      <c r="F224" s="20"/>
      <c r="G224" s="20"/>
    </row>
    <row r="225" spans="1:7" ht="15" customHeight="1">
      <c r="A225" s="33" t="s">
        <v>1318</v>
      </c>
      <c r="B225" s="20"/>
      <c r="C225" s="20"/>
      <c r="D225" s="21">
        <v>7224.47</v>
      </c>
      <c r="E225" s="21">
        <v>7224.47</v>
      </c>
      <c r="F225" s="20"/>
      <c r="G225" s="20"/>
    </row>
    <row r="226" spans="1:7" ht="15" customHeight="1">
      <c r="A226" s="37" t="s">
        <v>1319</v>
      </c>
      <c r="B226" s="38"/>
      <c r="C226" s="38"/>
      <c r="D226" s="40">
        <v>10.64</v>
      </c>
      <c r="E226" s="40">
        <v>10.64</v>
      </c>
      <c r="F226" s="20"/>
      <c r="G226" s="20"/>
    </row>
    <row r="227" spans="1:7" ht="15" customHeight="1">
      <c r="A227" s="33" t="s">
        <v>1320</v>
      </c>
      <c r="B227" s="20"/>
      <c r="C227" s="20"/>
      <c r="D227" s="22">
        <v>327.13</v>
      </c>
      <c r="E227" s="22">
        <v>327.13</v>
      </c>
      <c r="F227" s="20"/>
      <c r="G227" s="20"/>
    </row>
    <row r="228" spans="1:7" ht="15" customHeight="1">
      <c r="A228" s="37" t="s">
        <v>1321</v>
      </c>
      <c r="B228" s="38"/>
      <c r="C228" s="38"/>
      <c r="D228" s="39">
        <v>1095</v>
      </c>
      <c r="E228" s="39">
        <v>1095</v>
      </c>
      <c r="F228" s="20"/>
      <c r="G228" s="20"/>
    </row>
    <row r="229" spans="1:7" ht="15" customHeight="1">
      <c r="A229" s="37" t="s">
        <v>1322</v>
      </c>
      <c r="B229" s="38"/>
      <c r="C229" s="38"/>
      <c r="D229" s="39">
        <v>6302.76</v>
      </c>
      <c r="E229" s="39">
        <v>6302.76</v>
      </c>
      <c r="F229" s="20"/>
      <c r="G229" s="20"/>
    </row>
    <row r="230" spans="1:7" ht="15" customHeight="1">
      <c r="A230" s="33" t="s">
        <v>1323</v>
      </c>
      <c r="B230" s="20"/>
      <c r="C230" s="20"/>
      <c r="D230" s="22">
        <v>289.97</v>
      </c>
      <c r="E230" s="22">
        <v>289.97</v>
      </c>
      <c r="F230" s="20"/>
      <c r="G230" s="20"/>
    </row>
    <row r="231" spans="1:7" ht="15" customHeight="1">
      <c r="A231" s="33" t="s">
        <v>1324</v>
      </c>
      <c r="B231" s="20"/>
      <c r="C231" s="20"/>
      <c r="D231" s="22">
        <v>640.03</v>
      </c>
      <c r="E231" s="22">
        <v>640.03</v>
      </c>
      <c r="F231" s="20"/>
      <c r="G231" s="20"/>
    </row>
    <row r="232" spans="1:7" ht="15" customHeight="1">
      <c r="A232" s="33" t="s">
        <v>1325</v>
      </c>
      <c r="B232" s="20"/>
      <c r="C232" s="20"/>
      <c r="D232" s="22">
        <v>508.47</v>
      </c>
      <c r="E232" s="22">
        <v>508.47</v>
      </c>
      <c r="F232" s="20"/>
      <c r="G232" s="20"/>
    </row>
    <row r="233" spans="1:7" ht="15" customHeight="1">
      <c r="A233" s="33" t="s">
        <v>1326</v>
      </c>
      <c r="B233" s="20"/>
      <c r="C233" s="20"/>
      <c r="D233" s="22">
        <v>62.28</v>
      </c>
      <c r="E233" s="22">
        <v>62.28</v>
      </c>
      <c r="F233" s="20"/>
      <c r="G233" s="20"/>
    </row>
    <row r="234" spans="1:7" ht="15" customHeight="1">
      <c r="A234" s="33" t="s">
        <v>1327</v>
      </c>
      <c r="B234" s="20"/>
      <c r="C234" s="20"/>
      <c r="D234" s="22">
        <v>28</v>
      </c>
      <c r="E234" s="22">
        <v>28</v>
      </c>
      <c r="F234" s="20"/>
      <c r="G234" s="20"/>
    </row>
    <row r="235" spans="1:7" ht="15" customHeight="1">
      <c r="A235" s="33" t="s">
        <v>1328</v>
      </c>
      <c r="B235" s="20"/>
      <c r="C235" s="20"/>
      <c r="D235" s="22">
        <v>64.5</v>
      </c>
      <c r="E235" s="22">
        <v>64.5</v>
      </c>
      <c r="F235" s="20"/>
      <c r="G235" s="20"/>
    </row>
    <row r="236" spans="1:7" ht="15" customHeight="1">
      <c r="A236" s="33" t="s">
        <v>1329</v>
      </c>
      <c r="B236" s="20"/>
      <c r="C236" s="20"/>
      <c r="D236" s="22">
        <v>30</v>
      </c>
      <c r="E236" s="22">
        <v>30</v>
      </c>
      <c r="F236" s="20"/>
      <c r="G236" s="20"/>
    </row>
    <row r="237" spans="1:7" ht="15" customHeight="1">
      <c r="A237" s="33" t="s">
        <v>1330</v>
      </c>
      <c r="B237" s="20"/>
      <c r="C237" s="20"/>
      <c r="D237" s="22">
        <v>148.5</v>
      </c>
      <c r="E237" s="22">
        <v>148.5</v>
      </c>
      <c r="F237" s="20"/>
      <c r="G237" s="20"/>
    </row>
    <row r="238" spans="1:7" ht="15" customHeight="1">
      <c r="A238" s="33" t="s">
        <v>1331</v>
      </c>
      <c r="B238" s="20"/>
      <c r="C238" s="20"/>
      <c r="D238" s="22">
        <v>72.12</v>
      </c>
      <c r="E238" s="22">
        <v>72.12</v>
      </c>
      <c r="F238" s="20"/>
      <c r="G238" s="20"/>
    </row>
    <row r="239" spans="1:7" ht="15" customHeight="1">
      <c r="A239" s="33" t="s">
        <v>1332</v>
      </c>
      <c r="B239" s="20"/>
      <c r="C239" s="20"/>
      <c r="D239" s="22">
        <v>305.26</v>
      </c>
      <c r="E239" s="22">
        <v>305.26</v>
      </c>
      <c r="F239" s="20"/>
      <c r="G239" s="20"/>
    </row>
    <row r="240" spans="1:7" ht="15" customHeight="1">
      <c r="A240" s="33" t="s">
        <v>1333</v>
      </c>
      <c r="B240" s="20"/>
      <c r="C240" s="20"/>
      <c r="D240" s="22">
        <v>267.69</v>
      </c>
      <c r="E240" s="22">
        <v>267.69</v>
      </c>
      <c r="F240" s="20"/>
      <c r="G240" s="20"/>
    </row>
    <row r="241" spans="1:7" ht="15" customHeight="1">
      <c r="A241" s="33" t="s">
        <v>1334</v>
      </c>
      <c r="B241" s="20"/>
      <c r="C241" s="20"/>
      <c r="D241" s="22">
        <v>474</v>
      </c>
      <c r="E241" s="22">
        <v>474</v>
      </c>
      <c r="F241" s="20"/>
      <c r="G241" s="20"/>
    </row>
    <row r="242" spans="1:7" ht="15" customHeight="1">
      <c r="A242" s="33" t="s">
        <v>1335</v>
      </c>
      <c r="B242" s="20"/>
      <c r="C242" s="20"/>
      <c r="D242" s="22">
        <v>846.28</v>
      </c>
      <c r="E242" s="22">
        <v>846.28</v>
      </c>
      <c r="F242" s="20"/>
      <c r="G242" s="20"/>
    </row>
    <row r="243" spans="1:7" ht="15" customHeight="1">
      <c r="A243" s="33" t="s">
        <v>1336</v>
      </c>
      <c r="B243" s="20"/>
      <c r="C243" s="20"/>
      <c r="D243" s="22">
        <v>328</v>
      </c>
      <c r="E243" s="22">
        <v>328</v>
      </c>
      <c r="F243" s="20"/>
      <c r="G243" s="20"/>
    </row>
    <row r="244" spans="1:7" ht="15" customHeight="1">
      <c r="A244" s="33" t="s">
        <v>1337</v>
      </c>
      <c r="B244" s="20"/>
      <c r="C244" s="20"/>
      <c r="D244" s="22">
        <v>718</v>
      </c>
      <c r="E244" s="22">
        <v>718</v>
      </c>
      <c r="F244" s="20"/>
      <c r="G244" s="20"/>
    </row>
    <row r="245" spans="1:7" ht="15" customHeight="1">
      <c r="A245" s="33" t="s">
        <v>1338</v>
      </c>
      <c r="B245" s="20"/>
      <c r="C245" s="20"/>
      <c r="D245" s="22">
        <v>458</v>
      </c>
      <c r="E245" s="22">
        <v>458</v>
      </c>
      <c r="F245" s="20"/>
      <c r="G245" s="20"/>
    </row>
    <row r="246" spans="1:7" ht="15" customHeight="1">
      <c r="A246" s="33" t="s">
        <v>1339</v>
      </c>
      <c r="B246" s="20"/>
      <c r="C246" s="20"/>
      <c r="D246" s="22">
        <v>129</v>
      </c>
      <c r="E246" s="22">
        <v>129</v>
      </c>
      <c r="F246" s="20"/>
      <c r="G246" s="20"/>
    </row>
    <row r="247" spans="1:7" ht="15" customHeight="1">
      <c r="A247" s="33" t="s">
        <v>1340</v>
      </c>
      <c r="B247" s="20"/>
      <c r="C247" s="20"/>
      <c r="D247" s="21">
        <v>1824.24</v>
      </c>
      <c r="E247" s="21">
        <v>1824.24</v>
      </c>
      <c r="F247" s="20"/>
      <c r="G247" s="20"/>
    </row>
    <row r="248" spans="1:7" ht="15" customHeight="1">
      <c r="A248" s="33" t="s">
        <v>1341</v>
      </c>
      <c r="B248" s="20"/>
      <c r="C248" s="20"/>
      <c r="D248" s="22">
        <v>22</v>
      </c>
      <c r="E248" s="22">
        <v>22</v>
      </c>
      <c r="F248" s="20"/>
      <c r="G248" s="20"/>
    </row>
    <row r="249" spans="1:7" ht="15" customHeight="1">
      <c r="A249" s="33" t="s">
        <v>1342</v>
      </c>
      <c r="B249" s="20"/>
      <c r="C249" s="20"/>
      <c r="D249" s="21">
        <v>4542.17</v>
      </c>
      <c r="E249" s="21">
        <v>4542.17</v>
      </c>
      <c r="F249" s="20"/>
      <c r="G249" s="20"/>
    </row>
    <row r="250" spans="1:7" ht="15" customHeight="1">
      <c r="A250" s="33" t="s">
        <v>1343</v>
      </c>
      <c r="B250" s="20"/>
      <c r="C250" s="20"/>
      <c r="D250" s="21">
        <v>4169.77</v>
      </c>
      <c r="E250" s="21">
        <v>4169.77</v>
      </c>
      <c r="F250" s="20"/>
      <c r="G250" s="20"/>
    </row>
    <row r="251" spans="1:7" ht="15" customHeight="1">
      <c r="A251" s="33" t="s">
        <v>1344</v>
      </c>
      <c r="B251" s="20"/>
      <c r="C251" s="20"/>
      <c r="D251" s="22">
        <v>378.81</v>
      </c>
      <c r="E251" s="22">
        <v>378.81</v>
      </c>
      <c r="F251" s="20"/>
      <c r="G251" s="20"/>
    </row>
    <row r="252" spans="1:7" ht="15" customHeight="1">
      <c r="A252" s="37" t="s">
        <v>1345</v>
      </c>
      <c r="B252" s="39">
        <v>2576.18</v>
      </c>
      <c r="C252" s="38"/>
      <c r="D252" s="39">
        <v>3317.79</v>
      </c>
      <c r="E252" s="39">
        <v>4333.78</v>
      </c>
      <c r="F252" s="21">
        <v>1560.19</v>
      </c>
      <c r="G252" s="20"/>
    </row>
    <row r="253" spans="1:7" ht="15" customHeight="1">
      <c r="A253" s="33" t="s">
        <v>1346</v>
      </c>
      <c r="B253" s="20"/>
      <c r="C253" s="20"/>
      <c r="D253" s="22">
        <v>846.61</v>
      </c>
      <c r="E253" s="22">
        <v>846.61</v>
      </c>
      <c r="F253" s="20"/>
      <c r="G253" s="20"/>
    </row>
    <row r="254" spans="1:7" ht="15" customHeight="1">
      <c r="A254" s="33" t="s">
        <v>1347</v>
      </c>
      <c r="B254" s="20"/>
      <c r="C254" s="20"/>
      <c r="D254" s="22">
        <v>243.31</v>
      </c>
      <c r="E254" s="22">
        <v>243.31</v>
      </c>
      <c r="F254" s="20"/>
      <c r="G254" s="20"/>
    </row>
    <row r="255" spans="1:7" ht="15" customHeight="1">
      <c r="A255" s="33" t="s">
        <v>1348</v>
      </c>
      <c r="B255" s="20"/>
      <c r="C255" s="20"/>
      <c r="D255" s="21">
        <v>2133.4</v>
      </c>
      <c r="E255" s="21">
        <v>2133.4</v>
      </c>
      <c r="F255" s="20"/>
      <c r="G255" s="20"/>
    </row>
    <row r="256" spans="1:7" ht="15" customHeight="1">
      <c r="A256" s="33" t="s">
        <v>1349</v>
      </c>
      <c r="B256" s="20"/>
      <c r="C256" s="20"/>
      <c r="D256" s="21">
        <v>4452.96</v>
      </c>
      <c r="E256" s="21">
        <v>4452.96</v>
      </c>
      <c r="F256" s="20"/>
      <c r="G256" s="20"/>
    </row>
    <row r="257" spans="1:7" ht="15" customHeight="1">
      <c r="A257" s="33" t="s">
        <v>1350</v>
      </c>
      <c r="B257" s="20"/>
      <c r="C257" s="20"/>
      <c r="D257" s="22">
        <v>382.21</v>
      </c>
      <c r="E257" s="22">
        <v>382.21</v>
      </c>
      <c r="F257" s="20"/>
      <c r="G257" s="20"/>
    </row>
    <row r="258" spans="1:7" ht="15" customHeight="1">
      <c r="A258" s="33" t="s">
        <v>1351</v>
      </c>
      <c r="B258" s="20"/>
      <c r="C258" s="20"/>
      <c r="D258" s="22">
        <v>368.64</v>
      </c>
      <c r="E258" s="22">
        <v>368.64</v>
      </c>
      <c r="F258" s="20"/>
      <c r="G258" s="20"/>
    </row>
    <row r="259" spans="1:7" ht="15" customHeight="1">
      <c r="A259" s="33" t="s">
        <v>1352</v>
      </c>
      <c r="B259" s="20"/>
      <c r="C259" s="20"/>
      <c r="D259" s="22">
        <v>261.02</v>
      </c>
      <c r="E259" s="22">
        <v>261.02</v>
      </c>
      <c r="F259" s="20"/>
      <c r="G259" s="20"/>
    </row>
    <row r="260" spans="1:7" ht="15" customHeight="1">
      <c r="A260" s="33" t="s">
        <v>1353</v>
      </c>
      <c r="B260" s="20"/>
      <c r="C260" s="20"/>
      <c r="D260" s="22">
        <v>280.51</v>
      </c>
      <c r="E260" s="22">
        <v>280.51</v>
      </c>
      <c r="F260" s="20"/>
      <c r="G260" s="20"/>
    </row>
    <row r="261" spans="1:7" ht="15" customHeight="1">
      <c r="A261" s="33" t="s">
        <v>1354</v>
      </c>
      <c r="B261" s="20"/>
      <c r="C261" s="20"/>
      <c r="D261" s="22">
        <v>872.75</v>
      </c>
      <c r="E261" s="22">
        <v>872.75</v>
      </c>
      <c r="F261" s="20"/>
      <c r="G261" s="20"/>
    </row>
    <row r="262" spans="1:7" ht="15" customHeight="1">
      <c r="A262" s="33" t="s">
        <v>1355</v>
      </c>
      <c r="B262" s="20"/>
      <c r="C262" s="20"/>
      <c r="D262" s="22">
        <v>163.56</v>
      </c>
      <c r="E262" s="22">
        <v>163.56</v>
      </c>
      <c r="F262" s="20"/>
      <c r="G262" s="20"/>
    </row>
    <row r="263" spans="1:7" ht="15" customHeight="1">
      <c r="A263" s="33" t="s">
        <v>1356</v>
      </c>
      <c r="B263" s="20"/>
      <c r="C263" s="20"/>
      <c r="D263" s="22">
        <v>344.23</v>
      </c>
      <c r="E263" s="22">
        <v>344.23</v>
      </c>
      <c r="F263" s="20"/>
      <c r="G263" s="20"/>
    </row>
    <row r="264" spans="1:7" ht="15" customHeight="1">
      <c r="A264" s="33" t="s">
        <v>1357</v>
      </c>
      <c r="B264" s="20"/>
      <c r="C264" s="20"/>
      <c r="D264" s="22">
        <v>145.44</v>
      </c>
      <c r="E264" s="22">
        <v>145.44</v>
      </c>
      <c r="F264" s="20"/>
      <c r="G264" s="20"/>
    </row>
    <row r="265" spans="1:7" ht="15" customHeight="1">
      <c r="A265" s="33" t="s">
        <v>1358</v>
      </c>
      <c r="B265" s="20"/>
      <c r="C265" s="20"/>
      <c r="D265" s="22">
        <v>630.36</v>
      </c>
      <c r="E265" s="22">
        <v>630.36</v>
      </c>
      <c r="F265" s="20"/>
      <c r="G265" s="20"/>
    </row>
    <row r="266" spans="1:7" ht="15" customHeight="1">
      <c r="A266" s="33" t="s">
        <v>1359</v>
      </c>
      <c r="B266" s="20"/>
      <c r="C266" s="20"/>
      <c r="D266" s="22">
        <v>317.8</v>
      </c>
      <c r="E266" s="22">
        <v>317.8</v>
      </c>
      <c r="F266" s="20"/>
      <c r="G266" s="20"/>
    </row>
    <row r="267" spans="1:7" ht="15" customHeight="1">
      <c r="A267" s="33" t="s">
        <v>1360</v>
      </c>
      <c r="B267" s="20"/>
      <c r="C267" s="20"/>
      <c r="D267" s="21">
        <v>1718.64</v>
      </c>
      <c r="E267" s="22">
        <v>954.8</v>
      </c>
      <c r="F267" s="22">
        <v>763.84</v>
      </c>
      <c r="G267" s="20"/>
    </row>
    <row r="268" spans="1:7" ht="15" customHeight="1">
      <c r="A268" s="33" t="s">
        <v>1361</v>
      </c>
      <c r="B268" s="20"/>
      <c r="C268" s="20"/>
      <c r="D268" s="21">
        <v>1398.31</v>
      </c>
      <c r="E268" s="21">
        <v>1398.31</v>
      </c>
      <c r="F268" s="20"/>
      <c r="G268" s="20"/>
    </row>
    <row r="269" spans="1:7" ht="15" customHeight="1">
      <c r="A269" s="33" t="s">
        <v>1362</v>
      </c>
      <c r="B269" s="20"/>
      <c r="C269" s="20"/>
      <c r="D269" s="21">
        <v>53646.36</v>
      </c>
      <c r="E269" s="21">
        <v>53646.36</v>
      </c>
      <c r="F269" s="20"/>
      <c r="G269" s="20"/>
    </row>
    <row r="270" spans="1:7" ht="15" customHeight="1">
      <c r="A270" s="33" t="s">
        <v>1363</v>
      </c>
      <c r="B270" s="20"/>
      <c r="C270" s="20"/>
      <c r="D270" s="21">
        <v>3305.08</v>
      </c>
      <c r="E270" s="21">
        <v>3305.08</v>
      </c>
      <c r="F270" s="20"/>
      <c r="G270" s="20"/>
    </row>
    <row r="271" spans="1:7" ht="15" customHeight="1">
      <c r="A271" s="33" t="s">
        <v>1364</v>
      </c>
      <c r="B271" s="20"/>
      <c r="C271" s="20"/>
      <c r="D271" s="21">
        <v>83350.84</v>
      </c>
      <c r="E271" s="21">
        <v>83350.84</v>
      </c>
      <c r="F271" s="20"/>
      <c r="G271" s="20"/>
    </row>
    <row r="272" spans="1:7" ht="15" customHeight="1">
      <c r="A272" s="33" t="s">
        <v>1365</v>
      </c>
      <c r="B272" s="20"/>
      <c r="C272" s="20"/>
      <c r="D272" s="22">
        <v>176.32</v>
      </c>
      <c r="E272" s="22">
        <v>176.32</v>
      </c>
      <c r="F272" s="20"/>
      <c r="G272" s="20"/>
    </row>
    <row r="273" spans="1:7" ht="15" customHeight="1">
      <c r="A273" s="33" t="s">
        <v>1366</v>
      </c>
      <c r="B273" s="20"/>
      <c r="C273" s="20"/>
      <c r="D273" s="22">
        <v>153.76</v>
      </c>
      <c r="E273" s="22">
        <v>153.76</v>
      </c>
      <c r="F273" s="20"/>
      <c r="G273" s="20"/>
    </row>
    <row r="274" spans="1:7" ht="15" customHeight="1">
      <c r="A274" s="33" t="s">
        <v>1367</v>
      </c>
      <c r="B274" s="20"/>
      <c r="C274" s="20"/>
      <c r="D274" s="22">
        <v>281.53</v>
      </c>
      <c r="E274" s="22">
        <v>281.53</v>
      </c>
      <c r="F274" s="20"/>
      <c r="G274" s="20"/>
    </row>
    <row r="275" spans="1:7" ht="15" customHeight="1">
      <c r="A275" s="33" t="s">
        <v>1368</v>
      </c>
      <c r="B275" s="20"/>
      <c r="C275" s="20"/>
      <c r="D275" s="22">
        <v>195.28</v>
      </c>
      <c r="E275" s="22">
        <v>195.28</v>
      </c>
      <c r="F275" s="20"/>
      <c r="G275" s="20"/>
    </row>
    <row r="276" spans="1:7" ht="15" customHeight="1">
      <c r="A276" s="33" t="s">
        <v>1369</v>
      </c>
      <c r="B276" s="20"/>
      <c r="C276" s="20"/>
      <c r="D276" s="22">
        <v>643.23</v>
      </c>
      <c r="E276" s="22">
        <v>643.23</v>
      </c>
      <c r="F276" s="20"/>
      <c r="G276" s="20"/>
    </row>
    <row r="277" spans="1:7" ht="15" customHeight="1">
      <c r="A277" s="33" t="s">
        <v>1370</v>
      </c>
      <c r="B277" s="20"/>
      <c r="C277" s="20"/>
      <c r="D277" s="22">
        <v>229</v>
      </c>
      <c r="E277" s="22">
        <v>229</v>
      </c>
      <c r="F277" s="20"/>
      <c r="G277" s="20"/>
    </row>
    <row r="278" spans="1:7" ht="15" customHeight="1">
      <c r="A278" s="33" t="s">
        <v>1371</v>
      </c>
      <c r="B278" s="20"/>
      <c r="C278" s="20"/>
      <c r="D278" s="22">
        <v>242.4</v>
      </c>
      <c r="E278" s="22">
        <v>242.4</v>
      </c>
      <c r="F278" s="20"/>
      <c r="G278" s="20"/>
    </row>
    <row r="279" spans="1:7" ht="15" customHeight="1">
      <c r="A279" s="33" t="s">
        <v>1372</v>
      </c>
      <c r="B279" s="20"/>
      <c r="C279" s="20"/>
      <c r="D279" s="22">
        <v>213.37</v>
      </c>
      <c r="E279" s="22">
        <v>213.37</v>
      </c>
      <c r="F279" s="20"/>
      <c r="G279" s="20"/>
    </row>
    <row r="280" spans="1:7" ht="15" customHeight="1">
      <c r="A280" s="33" t="s">
        <v>1373</v>
      </c>
      <c r="B280" s="20"/>
      <c r="C280" s="20"/>
      <c r="D280" s="21">
        <v>8805.08</v>
      </c>
      <c r="E280" s="21">
        <v>5283.05</v>
      </c>
      <c r="F280" s="21">
        <v>3522.03</v>
      </c>
      <c r="G280" s="20"/>
    </row>
    <row r="281" spans="1:7" ht="15" customHeight="1">
      <c r="A281" s="33" t="s">
        <v>1374</v>
      </c>
      <c r="B281" s="20"/>
      <c r="C281" s="20"/>
      <c r="D281" s="22">
        <v>172.5</v>
      </c>
      <c r="E281" s="22">
        <v>172.5</v>
      </c>
      <c r="F281" s="20"/>
      <c r="G281" s="20"/>
    </row>
    <row r="282" spans="1:7" ht="15" customHeight="1">
      <c r="A282" s="33" t="s">
        <v>1375</v>
      </c>
      <c r="B282" s="20"/>
      <c r="C282" s="20"/>
      <c r="D282" s="22">
        <v>144.92</v>
      </c>
      <c r="E282" s="22">
        <v>144.92</v>
      </c>
      <c r="F282" s="20"/>
      <c r="G282" s="20"/>
    </row>
    <row r="283" spans="1:7" ht="15" customHeight="1">
      <c r="A283" s="33" t="s">
        <v>1376</v>
      </c>
      <c r="B283" s="20"/>
      <c r="C283" s="20"/>
      <c r="D283" s="22">
        <v>36.5</v>
      </c>
      <c r="E283" s="22">
        <v>36.5</v>
      </c>
      <c r="F283" s="20"/>
      <c r="G283" s="20"/>
    </row>
    <row r="284" spans="1:7" ht="15" customHeight="1">
      <c r="A284" s="33" t="s">
        <v>1377</v>
      </c>
      <c r="B284" s="20"/>
      <c r="C284" s="20"/>
      <c r="D284" s="22">
        <v>436.26</v>
      </c>
      <c r="E284" s="22">
        <v>436.26</v>
      </c>
      <c r="F284" s="20"/>
      <c r="G284" s="20"/>
    </row>
    <row r="285" spans="1:7" ht="15" customHeight="1">
      <c r="A285" s="33" t="s">
        <v>1378</v>
      </c>
      <c r="B285" s="20"/>
      <c r="C285" s="20"/>
      <c r="D285" s="22">
        <v>79.5</v>
      </c>
      <c r="E285" s="22">
        <v>79.5</v>
      </c>
      <c r="F285" s="20"/>
      <c r="G285" s="20"/>
    </row>
    <row r="286" spans="1:7" ht="15" customHeight="1">
      <c r="A286" s="33" t="s">
        <v>1379</v>
      </c>
      <c r="B286" s="20"/>
      <c r="C286" s="20"/>
      <c r="D286" s="22">
        <v>288</v>
      </c>
      <c r="E286" s="22">
        <v>288</v>
      </c>
      <c r="F286" s="20"/>
      <c r="G286" s="20"/>
    </row>
    <row r="287" spans="1:7" ht="15" customHeight="1">
      <c r="A287" s="33" t="s">
        <v>1380</v>
      </c>
      <c r="B287" s="20"/>
      <c r="C287" s="20"/>
      <c r="D287" s="22">
        <v>325.87</v>
      </c>
      <c r="E287" s="22">
        <v>325.87</v>
      </c>
      <c r="F287" s="20"/>
      <c r="G287" s="20"/>
    </row>
    <row r="288" spans="1:7" ht="15" customHeight="1">
      <c r="A288" s="33" t="s">
        <v>1381</v>
      </c>
      <c r="B288" s="20"/>
      <c r="C288" s="20"/>
      <c r="D288" s="22">
        <v>901.85</v>
      </c>
      <c r="E288" s="22">
        <v>901.85</v>
      </c>
      <c r="F288" s="20"/>
      <c r="G288" s="20"/>
    </row>
    <row r="289" spans="1:7" ht="15" customHeight="1">
      <c r="A289" s="33" t="s">
        <v>1382</v>
      </c>
      <c r="B289" s="20"/>
      <c r="C289" s="20"/>
      <c r="D289" s="22">
        <v>535.29</v>
      </c>
      <c r="E289" s="22">
        <v>535.29</v>
      </c>
      <c r="F289" s="20"/>
      <c r="G289" s="20"/>
    </row>
    <row r="290" spans="1:7" ht="15" customHeight="1">
      <c r="A290" s="33" t="s">
        <v>1383</v>
      </c>
      <c r="B290" s="20"/>
      <c r="C290" s="20"/>
      <c r="D290" s="22">
        <v>768</v>
      </c>
      <c r="E290" s="22">
        <v>768</v>
      </c>
      <c r="F290" s="20"/>
      <c r="G290" s="20"/>
    </row>
    <row r="291" spans="1:7" ht="15" customHeight="1">
      <c r="A291" s="33" t="s">
        <v>1384</v>
      </c>
      <c r="B291" s="20"/>
      <c r="C291" s="20"/>
      <c r="D291" s="22">
        <v>46.5</v>
      </c>
      <c r="E291" s="22">
        <v>46.5</v>
      </c>
      <c r="F291" s="20"/>
      <c r="G291" s="20"/>
    </row>
    <row r="292" spans="1:7" ht="15" customHeight="1">
      <c r="A292" s="33" t="s">
        <v>1385</v>
      </c>
      <c r="B292" s="20"/>
      <c r="C292" s="20"/>
      <c r="D292" s="22">
        <v>46.5</v>
      </c>
      <c r="E292" s="22">
        <v>46.5</v>
      </c>
      <c r="F292" s="20"/>
      <c r="G292" s="20"/>
    </row>
    <row r="293" spans="1:7" ht="15" customHeight="1">
      <c r="A293" s="33" t="s">
        <v>1386</v>
      </c>
      <c r="B293" s="20"/>
      <c r="C293" s="20"/>
      <c r="D293" s="22">
        <v>16.5</v>
      </c>
      <c r="E293" s="22">
        <v>16.5</v>
      </c>
      <c r="F293" s="20"/>
      <c r="G293" s="20"/>
    </row>
    <row r="294" spans="1:7" ht="15" customHeight="1">
      <c r="A294" s="33" t="s">
        <v>1387</v>
      </c>
      <c r="B294" s="20"/>
      <c r="C294" s="20"/>
      <c r="D294" s="22">
        <v>16.5</v>
      </c>
      <c r="E294" s="22">
        <v>16.5</v>
      </c>
      <c r="F294" s="20"/>
      <c r="G294" s="20"/>
    </row>
    <row r="295" spans="1:7" ht="15" customHeight="1">
      <c r="A295" s="33" t="s">
        <v>1388</v>
      </c>
      <c r="B295" s="20"/>
      <c r="C295" s="20"/>
      <c r="D295" s="22">
        <v>518</v>
      </c>
      <c r="E295" s="22">
        <v>518</v>
      </c>
      <c r="F295" s="20"/>
      <c r="G295" s="20"/>
    </row>
    <row r="296" spans="1:7" ht="15" customHeight="1">
      <c r="A296" s="33" t="s">
        <v>1389</v>
      </c>
      <c r="B296" s="20"/>
      <c r="C296" s="20"/>
      <c r="D296" s="21">
        <v>1261.02</v>
      </c>
      <c r="E296" s="21">
        <v>1261.02</v>
      </c>
      <c r="F296" s="20"/>
      <c r="G296" s="20"/>
    </row>
    <row r="297" spans="1:7" ht="15" customHeight="1">
      <c r="A297" s="33" t="s">
        <v>1390</v>
      </c>
      <c r="B297" s="20"/>
      <c r="C297" s="20"/>
      <c r="D297" s="22">
        <v>612.08</v>
      </c>
      <c r="E297" s="22">
        <v>612.08</v>
      </c>
      <c r="F297" s="20"/>
      <c r="G297" s="20"/>
    </row>
    <row r="298" spans="1:7" ht="15" customHeight="1">
      <c r="A298" s="33" t="s">
        <v>1391</v>
      </c>
      <c r="B298" s="20"/>
      <c r="C298" s="20"/>
      <c r="D298" s="22">
        <v>267.8</v>
      </c>
      <c r="E298" s="22">
        <v>267.8</v>
      </c>
      <c r="F298" s="20"/>
      <c r="G298" s="20"/>
    </row>
    <row r="299" spans="1:7" ht="15" customHeight="1">
      <c r="A299" s="37" t="s">
        <v>1392</v>
      </c>
      <c r="B299" s="38"/>
      <c r="C299" s="38"/>
      <c r="D299" s="40">
        <v>97</v>
      </c>
      <c r="E299" s="40">
        <v>97</v>
      </c>
      <c r="F299" s="20"/>
      <c r="G299" s="20"/>
    </row>
    <row r="300" spans="1:7" ht="15" customHeight="1">
      <c r="A300" s="37" t="s">
        <v>1393</v>
      </c>
      <c r="B300" s="38"/>
      <c r="C300" s="38"/>
      <c r="D300" s="40">
        <v>83.9</v>
      </c>
      <c r="E300" s="40">
        <v>83.9</v>
      </c>
      <c r="F300" s="20"/>
      <c r="G300" s="20"/>
    </row>
    <row r="301" spans="1:7" ht="15" customHeight="1">
      <c r="A301" s="33" t="s">
        <v>1394</v>
      </c>
      <c r="B301" s="20"/>
      <c r="C301" s="20"/>
      <c r="D301" s="22">
        <v>101.69</v>
      </c>
      <c r="E301" s="22">
        <v>101.69</v>
      </c>
      <c r="F301" s="20"/>
      <c r="G301" s="20"/>
    </row>
    <row r="302" spans="1:7" ht="15" customHeight="1">
      <c r="A302" s="33" t="s">
        <v>1395</v>
      </c>
      <c r="B302" s="20"/>
      <c r="C302" s="20"/>
      <c r="D302" s="22">
        <v>295</v>
      </c>
      <c r="E302" s="22">
        <v>295</v>
      </c>
      <c r="F302" s="20"/>
      <c r="G302" s="20"/>
    </row>
    <row r="303" spans="1:7" ht="15" customHeight="1">
      <c r="A303" s="33" t="s">
        <v>1396</v>
      </c>
      <c r="B303" s="20"/>
      <c r="C303" s="20"/>
      <c r="D303" s="22">
        <v>245</v>
      </c>
      <c r="E303" s="22">
        <v>245</v>
      </c>
      <c r="F303" s="20"/>
      <c r="G303" s="20"/>
    </row>
    <row r="304" spans="1:7" ht="15" customHeight="1">
      <c r="A304" s="33" t="s">
        <v>1397</v>
      </c>
      <c r="B304" s="20"/>
      <c r="C304" s="20"/>
      <c r="D304" s="22">
        <v>600</v>
      </c>
      <c r="E304" s="22">
        <v>600</v>
      </c>
      <c r="F304" s="20"/>
      <c r="G304" s="20"/>
    </row>
    <row r="305" spans="1:7" ht="15" customHeight="1">
      <c r="A305" s="33" t="s">
        <v>1398</v>
      </c>
      <c r="B305" s="20"/>
      <c r="C305" s="20"/>
      <c r="D305" s="21">
        <v>3535.16</v>
      </c>
      <c r="E305" s="21">
        <v>3535.16</v>
      </c>
      <c r="F305" s="20"/>
      <c r="G305" s="20"/>
    </row>
    <row r="306" spans="1:7" ht="15" customHeight="1">
      <c r="A306" s="33" t="s">
        <v>1399</v>
      </c>
      <c r="B306" s="20"/>
      <c r="C306" s="20"/>
      <c r="D306" s="21">
        <v>1935</v>
      </c>
      <c r="E306" s="21">
        <v>1935</v>
      </c>
      <c r="F306" s="20"/>
      <c r="G306" s="20"/>
    </row>
    <row r="307" spans="1:7" ht="15" customHeight="1">
      <c r="A307" s="33" t="s">
        <v>1400</v>
      </c>
      <c r="B307" s="20"/>
      <c r="C307" s="20"/>
      <c r="D307" s="21">
        <v>1066</v>
      </c>
      <c r="E307" s="21">
        <v>1066</v>
      </c>
      <c r="F307" s="20"/>
      <c r="G307" s="20"/>
    </row>
    <row r="308" spans="1:7" ht="15" customHeight="1">
      <c r="A308" s="33" t="s">
        <v>1401</v>
      </c>
      <c r="B308" s="20"/>
      <c r="C308" s="20"/>
      <c r="D308" s="22">
        <v>558</v>
      </c>
      <c r="E308" s="22">
        <v>558</v>
      </c>
      <c r="F308" s="20"/>
      <c r="G308" s="20"/>
    </row>
    <row r="309" spans="1:7" ht="15" customHeight="1">
      <c r="A309" s="33" t="s">
        <v>1402</v>
      </c>
      <c r="B309" s="20"/>
      <c r="C309" s="20"/>
      <c r="D309" s="22">
        <v>837</v>
      </c>
      <c r="E309" s="22">
        <v>837</v>
      </c>
      <c r="F309" s="20"/>
      <c r="G309" s="20"/>
    </row>
    <row r="310" spans="1:7" ht="15" customHeight="1">
      <c r="A310" s="33" t="s">
        <v>1403</v>
      </c>
      <c r="B310" s="20"/>
      <c r="C310" s="20"/>
      <c r="D310" s="21">
        <v>3752.34</v>
      </c>
      <c r="E310" s="21">
        <v>3030.31</v>
      </c>
      <c r="F310" s="22">
        <v>722.03</v>
      </c>
      <c r="G310" s="20"/>
    </row>
    <row r="311" spans="1:7" ht="15" customHeight="1">
      <c r="A311" s="33" t="s">
        <v>1404</v>
      </c>
      <c r="B311" s="20"/>
      <c r="C311" s="20"/>
      <c r="D311" s="22">
        <v>674.58</v>
      </c>
      <c r="E311" s="22">
        <v>674.58</v>
      </c>
      <c r="F311" s="20"/>
      <c r="G311" s="20"/>
    </row>
    <row r="312" spans="1:7" ht="15" customHeight="1">
      <c r="A312" s="33" t="s">
        <v>1405</v>
      </c>
      <c r="B312" s="20"/>
      <c r="C312" s="20"/>
      <c r="D312" s="22">
        <v>73</v>
      </c>
      <c r="E312" s="22">
        <v>73</v>
      </c>
      <c r="F312" s="20"/>
      <c r="G312" s="20"/>
    </row>
    <row r="313" spans="1:7" ht="15" customHeight="1">
      <c r="A313" s="33" t="s">
        <v>1406</v>
      </c>
      <c r="B313" s="20"/>
      <c r="C313" s="20"/>
      <c r="D313" s="22">
        <v>169</v>
      </c>
      <c r="E313" s="22">
        <v>169</v>
      </c>
      <c r="F313" s="20"/>
      <c r="G313" s="20"/>
    </row>
    <row r="314" spans="1:7" ht="15" customHeight="1">
      <c r="A314" s="33" t="s">
        <v>1407</v>
      </c>
      <c r="B314" s="20"/>
      <c r="C314" s="20"/>
      <c r="D314" s="22">
        <v>129</v>
      </c>
      <c r="E314" s="22">
        <v>129</v>
      </c>
      <c r="F314" s="20"/>
      <c r="G314" s="20"/>
    </row>
    <row r="315" spans="1:7" ht="15" customHeight="1">
      <c r="A315" s="33" t="s">
        <v>1408</v>
      </c>
      <c r="B315" s="20"/>
      <c r="C315" s="20"/>
      <c r="D315" s="22">
        <v>351.83</v>
      </c>
      <c r="E315" s="22">
        <v>351.83</v>
      </c>
      <c r="F315" s="20"/>
      <c r="G315" s="20"/>
    </row>
    <row r="316" spans="1:7" ht="15" customHeight="1">
      <c r="A316" s="33" t="s">
        <v>1409</v>
      </c>
      <c r="B316" s="20"/>
      <c r="C316" s="20"/>
      <c r="D316" s="21">
        <v>3219.49</v>
      </c>
      <c r="E316" s="21">
        <v>3219.49</v>
      </c>
      <c r="F316" s="20"/>
      <c r="G316" s="20"/>
    </row>
    <row r="317" spans="1:7" ht="15" customHeight="1">
      <c r="A317" s="33" t="s">
        <v>1410</v>
      </c>
      <c r="B317" s="20"/>
      <c r="C317" s="20"/>
      <c r="D317" s="21">
        <v>5173.49</v>
      </c>
      <c r="E317" s="21">
        <v>5173.49</v>
      </c>
      <c r="F317" s="20"/>
      <c r="G317" s="20"/>
    </row>
    <row r="318" spans="1:7" ht="15" customHeight="1">
      <c r="A318" s="37" t="s">
        <v>1411</v>
      </c>
      <c r="B318" s="38"/>
      <c r="C318" s="38"/>
      <c r="D318" s="40">
        <v>207</v>
      </c>
      <c r="E318" s="40">
        <v>207</v>
      </c>
      <c r="F318" s="20"/>
      <c r="G318" s="20"/>
    </row>
    <row r="319" spans="1:7" ht="15" customHeight="1">
      <c r="A319" s="37" t="s">
        <v>1412</v>
      </c>
      <c r="B319" s="40">
        <v>288.94</v>
      </c>
      <c r="C319" s="38"/>
      <c r="D319" s="39">
        <v>5219.49</v>
      </c>
      <c r="E319" s="39">
        <v>3764.86</v>
      </c>
      <c r="F319" s="21">
        <v>1743.57</v>
      </c>
      <c r="G319" s="20"/>
    </row>
    <row r="320" spans="1:7" ht="15" customHeight="1">
      <c r="A320" s="37" t="s">
        <v>1413</v>
      </c>
      <c r="B320" s="38"/>
      <c r="C320" s="38"/>
      <c r="D320" s="39">
        <v>1220.34</v>
      </c>
      <c r="E320" s="40">
        <v>488.13</v>
      </c>
      <c r="F320" s="22">
        <v>732.21</v>
      </c>
      <c r="G320" s="20"/>
    </row>
    <row r="321" spans="1:7" ht="15" customHeight="1">
      <c r="A321" s="37" t="s">
        <v>1414</v>
      </c>
      <c r="B321" s="39">
        <v>1407.72</v>
      </c>
      <c r="C321" s="38"/>
      <c r="D321" s="40">
        <v>465</v>
      </c>
      <c r="E321" s="39">
        <v>1872.72</v>
      </c>
      <c r="F321" s="20"/>
      <c r="G321" s="20"/>
    </row>
    <row r="322" spans="1:7" ht="15" customHeight="1">
      <c r="A322" s="33" t="s">
        <v>1415</v>
      </c>
      <c r="B322" s="20"/>
      <c r="C322" s="20"/>
      <c r="D322" s="22">
        <v>66.44</v>
      </c>
      <c r="E322" s="22">
        <v>66.44</v>
      </c>
      <c r="F322" s="20"/>
      <c r="G322" s="20"/>
    </row>
    <row r="323" spans="1:7" ht="15" customHeight="1">
      <c r="A323" s="33" t="s">
        <v>1416</v>
      </c>
      <c r="B323" s="20"/>
      <c r="C323" s="20"/>
      <c r="D323" s="22">
        <v>427.12</v>
      </c>
      <c r="E323" s="22">
        <v>427.12</v>
      </c>
      <c r="F323" s="20"/>
      <c r="G323" s="20"/>
    </row>
    <row r="324" spans="1:7" ht="15" customHeight="1">
      <c r="A324" s="33" t="s">
        <v>1417</v>
      </c>
      <c r="B324" s="20"/>
      <c r="C324" s="20"/>
      <c r="D324" s="22">
        <v>559.32</v>
      </c>
      <c r="E324" s="22">
        <v>559.32</v>
      </c>
      <c r="F324" s="20"/>
      <c r="G324" s="20"/>
    </row>
    <row r="325" spans="1:7" ht="15" customHeight="1">
      <c r="A325" s="33" t="s">
        <v>1418</v>
      </c>
      <c r="B325" s="20"/>
      <c r="C325" s="20"/>
      <c r="D325" s="22">
        <v>79</v>
      </c>
      <c r="E325" s="22">
        <v>79</v>
      </c>
      <c r="F325" s="20"/>
      <c r="G325" s="20"/>
    </row>
    <row r="326" spans="1:7" ht="15" customHeight="1">
      <c r="A326" s="33" t="s">
        <v>1419</v>
      </c>
      <c r="B326" s="20"/>
      <c r="C326" s="20"/>
      <c r="D326" s="21">
        <v>18000</v>
      </c>
      <c r="E326" s="21">
        <v>18000</v>
      </c>
      <c r="F326" s="20"/>
      <c r="G326" s="20"/>
    </row>
    <row r="327" spans="1:7" ht="15" customHeight="1">
      <c r="A327" s="33" t="s">
        <v>1420</v>
      </c>
      <c r="B327" s="20"/>
      <c r="C327" s="20"/>
      <c r="D327" s="22">
        <v>645.29</v>
      </c>
      <c r="E327" s="22">
        <v>645.29</v>
      </c>
      <c r="F327" s="20"/>
      <c r="G327" s="20"/>
    </row>
    <row r="328" spans="1:7" ht="15" customHeight="1">
      <c r="A328" s="33" t="s">
        <v>1421</v>
      </c>
      <c r="B328" s="20"/>
      <c r="C328" s="20"/>
      <c r="D328" s="22">
        <v>696.35</v>
      </c>
      <c r="E328" s="22">
        <v>696.35</v>
      </c>
      <c r="F328" s="20"/>
      <c r="G328" s="20"/>
    </row>
    <row r="329" spans="1:7" ht="15" customHeight="1">
      <c r="A329" s="33" t="s">
        <v>1422</v>
      </c>
      <c r="B329" s="20"/>
      <c r="C329" s="20"/>
      <c r="D329" s="21">
        <v>8093.22</v>
      </c>
      <c r="E329" s="21">
        <v>8093.22</v>
      </c>
      <c r="F329" s="20"/>
      <c r="G329" s="20"/>
    </row>
    <row r="330" spans="1:7" ht="15" customHeight="1">
      <c r="A330" s="33" t="s">
        <v>1423</v>
      </c>
      <c r="B330" s="20"/>
      <c r="C330" s="20"/>
      <c r="D330" s="22">
        <v>730</v>
      </c>
      <c r="E330" s="22">
        <v>730</v>
      </c>
      <c r="F330" s="20"/>
      <c r="G330" s="20"/>
    </row>
    <row r="331" spans="1:7" ht="15" customHeight="1">
      <c r="A331" s="33" t="s">
        <v>1424</v>
      </c>
      <c r="B331" s="20"/>
      <c r="C331" s="20"/>
      <c r="D331" s="22">
        <v>821.19</v>
      </c>
      <c r="E331" s="22">
        <v>821.19</v>
      </c>
      <c r="F331" s="20"/>
      <c r="G331" s="20"/>
    </row>
    <row r="332" spans="1:7" ht="15" customHeight="1">
      <c r="A332" s="33" t="s">
        <v>1425</v>
      </c>
      <c r="B332" s="20"/>
      <c r="C332" s="20"/>
      <c r="D332" s="22">
        <v>506.78</v>
      </c>
      <c r="E332" s="22">
        <v>506.78</v>
      </c>
      <c r="F332" s="20"/>
      <c r="G332" s="20"/>
    </row>
    <row r="333" spans="1:7" ht="15" customHeight="1">
      <c r="A333" s="33" t="s">
        <v>1426</v>
      </c>
      <c r="B333" s="20"/>
      <c r="C333" s="20"/>
      <c r="D333" s="22">
        <v>265</v>
      </c>
      <c r="E333" s="22">
        <v>265</v>
      </c>
      <c r="F333" s="20"/>
      <c r="G333" s="20"/>
    </row>
    <row r="334" spans="1:7" ht="15" customHeight="1">
      <c r="A334" s="37" t="s">
        <v>1427</v>
      </c>
      <c r="B334" s="38"/>
      <c r="C334" s="38"/>
      <c r="D334" s="39">
        <v>9152.46</v>
      </c>
      <c r="E334" s="39">
        <v>9152.46</v>
      </c>
      <c r="F334" s="20"/>
      <c r="G334" s="20"/>
    </row>
    <row r="335" spans="1:7" ht="15" customHeight="1">
      <c r="A335" s="33" t="s">
        <v>1428</v>
      </c>
      <c r="B335" s="20"/>
      <c r="C335" s="20"/>
      <c r="D335" s="22">
        <v>233.73</v>
      </c>
      <c r="E335" s="22">
        <v>233.73</v>
      </c>
      <c r="F335" s="20"/>
      <c r="G335" s="20"/>
    </row>
    <row r="336" spans="1:7" ht="15" customHeight="1">
      <c r="A336" s="33" t="s">
        <v>1429</v>
      </c>
      <c r="B336" s="20"/>
      <c r="C336" s="20"/>
      <c r="D336" s="22">
        <v>351.27</v>
      </c>
      <c r="E336" s="22">
        <v>351.27</v>
      </c>
      <c r="F336" s="20"/>
      <c r="G336" s="20"/>
    </row>
    <row r="337" spans="1:7" ht="15" customHeight="1">
      <c r="A337" s="33" t="s">
        <v>1430</v>
      </c>
      <c r="B337" s="20"/>
      <c r="C337" s="20"/>
      <c r="D337" s="22">
        <v>750</v>
      </c>
      <c r="E337" s="22">
        <v>750</v>
      </c>
      <c r="F337" s="20"/>
      <c r="G337" s="20"/>
    </row>
    <row r="338" spans="1:7" ht="15" customHeight="1">
      <c r="A338" s="33" t="s">
        <v>1431</v>
      </c>
      <c r="B338" s="20"/>
      <c r="C338" s="20"/>
      <c r="D338" s="22">
        <v>775.77</v>
      </c>
      <c r="E338" s="22">
        <v>775.77</v>
      </c>
      <c r="F338" s="20"/>
      <c r="G338" s="20"/>
    </row>
    <row r="339" spans="1:7" ht="15" customHeight="1">
      <c r="A339" s="33" t="s">
        <v>1432</v>
      </c>
      <c r="B339" s="20"/>
      <c r="C339" s="20"/>
      <c r="D339" s="21">
        <v>2101.68</v>
      </c>
      <c r="E339" s="21">
        <v>2101.68</v>
      </c>
      <c r="F339" s="20"/>
      <c r="G339" s="20"/>
    </row>
    <row r="340" spans="1:7" ht="15" customHeight="1">
      <c r="A340" s="33" t="s">
        <v>1433</v>
      </c>
      <c r="B340" s="20"/>
      <c r="C340" s="20"/>
      <c r="D340" s="21">
        <v>3084.72</v>
      </c>
      <c r="E340" s="21">
        <v>3084.72</v>
      </c>
      <c r="F340" s="20"/>
      <c r="G340" s="20"/>
    </row>
    <row r="341" spans="1:7" ht="15" customHeight="1">
      <c r="A341" s="33" t="s">
        <v>1434</v>
      </c>
      <c r="B341" s="20"/>
      <c r="C341" s="20"/>
      <c r="D341" s="21">
        <v>2516.94</v>
      </c>
      <c r="E341" s="21">
        <v>2516.94</v>
      </c>
      <c r="F341" s="20"/>
      <c r="G341" s="20"/>
    </row>
    <row r="342" spans="1:7" ht="15" customHeight="1">
      <c r="A342" s="33" t="s">
        <v>1435</v>
      </c>
      <c r="B342" s="20"/>
      <c r="C342" s="20"/>
      <c r="D342" s="21">
        <v>1118.64</v>
      </c>
      <c r="E342" s="21">
        <v>1118.64</v>
      </c>
      <c r="F342" s="20"/>
      <c r="G342" s="20"/>
    </row>
    <row r="343" spans="1:7" ht="15" customHeight="1">
      <c r="A343" s="33" t="s">
        <v>1436</v>
      </c>
      <c r="B343" s="20"/>
      <c r="C343" s="20"/>
      <c r="D343" s="21">
        <v>2101.68</v>
      </c>
      <c r="E343" s="21">
        <v>2101.68</v>
      </c>
      <c r="F343" s="20"/>
      <c r="G343" s="20"/>
    </row>
    <row r="344" spans="1:7" ht="15" customHeight="1">
      <c r="A344" s="33" t="s">
        <v>1437</v>
      </c>
      <c r="B344" s="20"/>
      <c r="C344" s="20"/>
      <c r="D344" s="21">
        <v>5902.54</v>
      </c>
      <c r="E344" s="21">
        <v>5902.54</v>
      </c>
      <c r="F344" s="20"/>
      <c r="G344" s="20"/>
    </row>
    <row r="345" spans="1:7" ht="15" customHeight="1">
      <c r="A345" s="33" t="s">
        <v>1438</v>
      </c>
      <c r="B345" s="20"/>
      <c r="C345" s="20"/>
      <c r="D345" s="22">
        <v>169.49</v>
      </c>
      <c r="E345" s="22">
        <v>169.49</v>
      </c>
      <c r="F345" s="20"/>
      <c r="G345" s="20"/>
    </row>
    <row r="346" spans="1:7" ht="15" customHeight="1">
      <c r="A346" s="33" t="s">
        <v>1439</v>
      </c>
      <c r="B346" s="20"/>
      <c r="C346" s="20"/>
      <c r="D346" s="21">
        <v>2372.88</v>
      </c>
      <c r="E346" s="21">
        <v>2372.88</v>
      </c>
      <c r="F346" s="20"/>
      <c r="G346" s="20"/>
    </row>
    <row r="347" spans="1:7" ht="15" customHeight="1">
      <c r="A347" s="33" t="s">
        <v>1440</v>
      </c>
      <c r="B347" s="20"/>
      <c r="C347" s="20"/>
      <c r="D347" s="21">
        <v>2539.83</v>
      </c>
      <c r="E347" s="21">
        <v>1269.92</v>
      </c>
      <c r="F347" s="21">
        <v>1269.91</v>
      </c>
      <c r="G347" s="20"/>
    </row>
    <row r="348" spans="1:7" ht="15" customHeight="1">
      <c r="A348" s="33" t="s">
        <v>1441</v>
      </c>
      <c r="B348" s="20"/>
      <c r="C348" s="20"/>
      <c r="D348" s="21">
        <v>1338.98</v>
      </c>
      <c r="E348" s="21">
        <v>1338.98</v>
      </c>
      <c r="F348" s="20"/>
      <c r="G348" s="20"/>
    </row>
    <row r="349" spans="1:7" ht="15" customHeight="1">
      <c r="A349" s="33" t="s">
        <v>1442</v>
      </c>
      <c r="B349" s="20"/>
      <c r="C349" s="20"/>
      <c r="D349" s="22">
        <v>669.49</v>
      </c>
      <c r="E349" s="22">
        <v>669.49</v>
      </c>
      <c r="F349" s="20"/>
      <c r="G349" s="20"/>
    </row>
    <row r="350" spans="1:7" ht="15" customHeight="1">
      <c r="A350" s="33" t="s">
        <v>1443</v>
      </c>
      <c r="B350" s="20"/>
      <c r="C350" s="20"/>
      <c r="D350" s="22">
        <v>169.69</v>
      </c>
      <c r="E350" s="22">
        <v>169.69</v>
      </c>
      <c r="F350" s="20"/>
      <c r="G350" s="20"/>
    </row>
    <row r="351" spans="1:7" ht="15" customHeight="1">
      <c r="A351" s="37" t="s">
        <v>1444</v>
      </c>
      <c r="B351" s="39">
        <v>1550.46</v>
      </c>
      <c r="C351" s="38"/>
      <c r="D351" s="39">
        <v>25774.63</v>
      </c>
      <c r="E351" s="39">
        <v>12887.59</v>
      </c>
      <c r="F351" s="21">
        <v>14437.5</v>
      </c>
      <c r="G351" s="20"/>
    </row>
    <row r="352" spans="1:7" ht="15" customHeight="1">
      <c r="A352" s="33" t="s">
        <v>1445</v>
      </c>
      <c r="B352" s="20"/>
      <c r="C352" s="20"/>
      <c r="D352" s="22">
        <v>392.37</v>
      </c>
      <c r="E352" s="22">
        <v>392.37</v>
      </c>
      <c r="F352" s="20"/>
      <c r="G352" s="20"/>
    </row>
    <row r="353" spans="1:7" ht="15" customHeight="1">
      <c r="A353" s="33" t="s">
        <v>1446</v>
      </c>
      <c r="B353" s="20"/>
      <c r="C353" s="20"/>
      <c r="D353" s="21">
        <v>1648.31</v>
      </c>
      <c r="E353" s="21">
        <v>1648.31</v>
      </c>
      <c r="F353" s="20"/>
      <c r="G353" s="20"/>
    </row>
    <row r="354" spans="1:7" ht="15" customHeight="1">
      <c r="A354" s="33" t="s">
        <v>1447</v>
      </c>
      <c r="B354" s="20"/>
      <c r="C354" s="20"/>
      <c r="D354" s="21">
        <v>9763.58</v>
      </c>
      <c r="E354" s="21">
        <v>9763.58</v>
      </c>
      <c r="F354" s="20"/>
      <c r="G354" s="20"/>
    </row>
    <row r="355" spans="1:7" ht="15" customHeight="1">
      <c r="A355" s="33" t="s">
        <v>1448</v>
      </c>
      <c r="B355" s="20"/>
      <c r="C355" s="20"/>
      <c r="D355" s="21">
        <v>9722.46</v>
      </c>
      <c r="E355" s="21">
        <v>9722.46</v>
      </c>
      <c r="F355" s="20"/>
      <c r="G355" s="20"/>
    </row>
    <row r="356" spans="1:7" ht="15" customHeight="1">
      <c r="A356" s="33" t="s">
        <v>1449</v>
      </c>
      <c r="B356" s="20"/>
      <c r="C356" s="20"/>
      <c r="D356" s="21">
        <v>9620.25</v>
      </c>
      <c r="E356" s="21">
        <v>9620.25</v>
      </c>
      <c r="F356" s="20"/>
      <c r="G356" s="20"/>
    </row>
    <row r="357" spans="1:7" ht="15" customHeight="1">
      <c r="A357" s="33" t="s">
        <v>1450</v>
      </c>
      <c r="B357" s="20"/>
      <c r="C357" s="20"/>
      <c r="D357" s="21">
        <v>9630.73</v>
      </c>
      <c r="E357" s="21">
        <v>9630.73</v>
      </c>
      <c r="F357" s="20"/>
      <c r="G357" s="20"/>
    </row>
    <row r="358" spans="1:7" ht="15" customHeight="1">
      <c r="A358" s="33" t="s">
        <v>1451</v>
      </c>
      <c r="B358" s="20"/>
      <c r="C358" s="20"/>
      <c r="D358" s="21">
        <v>1165.25</v>
      </c>
      <c r="E358" s="21">
        <v>1165.25</v>
      </c>
      <c r="F358" s="20"/>
      <c r="G358" s="20"/>
    </row>
    <row r="359" spans="1:7" ht="15" customHeight="1">
      <c r="A359" s="33" t="s">
        <v>1452</v>
      </c>
      <c r="B359" s="20"/>
      <c r="C359" s="20"/>
      <c r="D359" s="21">
        <v>1398.31</v>
      </c>
      <c r="E359" s="21">
        <v>1398.31</v>
      </c>
      <c r="F359" s="20"/>
      <c r="G359" s="20"/>
    </row>
    <row r="360" spans="1:7" ht="15" customHeight="1">
      <c r="A360" s="37" t="s">
        <v>1453</v>
      </c>
      <c r="B360" s="38"/>
      <c r="C360" s="38"/>
      <c r="D360" s="39">
        <v>27747.45</v>
      </c>
      <c r="E360" s="39">
        <v>27747.45</v>
      </c>
      <c r="F360" s="20"/>
      <c r="G360" s="20"/>
    </row>
    <row r="361" spans="1:7" ht="15" customHeight="1">
      <c r="A361" s="37" t="s">
        <v>1454</v>
      </c>
      <c r="B361" s="38"/>
      <c r="C361" s="38"/>
      <c r="D361" s="39">
        <v>30772.96</v>
      </c>
      <c r="E361" s="39">
        <v>30772.96</v>
      </c>
      <c r="F361" s="20"/>
      <c r="G361" s="20"/>
    </row>
    <row r="362" spans="1:7" ht="15" customHeight="1">
      <c r="A362" s="37" t="s">
        <v>1455</v>
      </c>
      <c r="B362" s="38"/>
      <c r="C362" s="38"/>
      <c r="D362" s="39">
        <v>31810.17</v>
      </c>
      <c r="E362" s="39">
        <v>31810.17</v>
      </c>
      <c r="F362" s="20"/>
      <c r="G362" s="20"/>
    </row>
    <row r="363" spans="1:7" ht="15" customHeight="1">
      <c r="A363" s="33" t="s">
        <v>1456</v>
      </c>
      <c r="B363" s="20"/>
      <c r="C363" s="20"/>
      <c r="D363" s="21">
        <v>10508.47</v>
      </c>
      <c r="E363" s="21">
        <v>10508.47</v>
      </c>
      <c r="F363" s="20"/>
      <c r="G363" s="20"/>
    </row>
    <row r="364" spans="1:7" ht="15" customHeight="1">
      <c r="A364" s="33" t="s">
        <v>1457</v>
      </c>
      <c r="B364" s="20"/>
      <c r="C364" s="20"/>
      <c r="D364" s="21">
        <v>3601.69</v>
      </c>
      <c r="E364" s="21">
        <v>3601.69</v>
      </c>
      <c r="F364" s="20"/>
      <c r="G364" s="20"/>
    </row>
    <row r="365" spans="1:7" ht="15" customHeight="1">
      <c r="A365" s="33" t="s">
        <v>1458</v>
      </c>
      <c r="B365" s="20"/>
      <c r="C365" s="20"/>
      <c r="D365" s="21">
        <v>3601.69</v>
      </c>
      <c r="E365" s="21">
        <v>2305.08</v>
      </c>
      <c r="F365" s="21">
        <v>1296.61</v>
      </c>
      <c r="G365" s="20"/>
    </row>
    <row r="366" spans="1:7" ht="15" customHeight="1">
      <c r="A366" s="33" t="s">
        <v>1459</v>
      </c>
      <c r="B366" s="20"/>
      <c r="C366" s="20"/>
      <c r="D366" s="21">
        <v>5550</v>
      </c>
      <c r="E366" s="21">
        <v>5550</v>
      </c>
      <c r="F366" s="20"/>
      <c r="G366" s="20"/>
    </row>
    <row r="367" spans="1:7" ht="15" customHeight="1">
      <c r="A367" s="33" t="s">
        <v>1460</v>
      </c>
      <c r="B367" s="20"/>
      <c r="C367" s="20"/>
      <c r="D367" s="21">
        <v>2807.25</v>
      </c>
      <c r="E367" s="21">
        <v>2807.25</v>
      </c>
      <c r="F367" s="20"/>
      <c r="G367" s="20"/>
    </row>
    <row r="368" spans="1:7" ht="15" customHeight="1">
      <c r="A368" s="33" t="s">
        <v>1461</v>
      </c>
      <c r="B368" s="20"/>
      <c r="C368" s="20"/>
      <c r="D368" s="21">
        <v>4250</v>
      </c>
      <c r="E368" s="21">
        <v>4250</v>
      </c>
      <c r="F368" s="20"/>
      <c r="G368" s="20"/>
    </row>
    <row r="369" spans="1:7" ht="15" customHeight="1">
      <c r="A369" s="33" t="s">
        <v>1462</v>
      </c>
      <c r="B369" s="20"/>
      <c r="C369" s="20"/>
      <c r="D369" s="21">
        <v>2650</v>
      </c>
      <c r="E369" s="21">
        <v>2650</v>
      </c>
      <c r="F369" s="20"/>
      <c r="G369" s="20"/>
    </row>
    <row r="370" spans="1:7" ht="15" customHeight="1">
      <c r="A370" s="33" t="s">
        <v>1463</v>
      </c>
      <c r="B370" s="20"/>
      <c r="C370" s="20"/>
      <c r="D370" s="22">
        <v>237.29</v>
      </c>
      <c r="E370" s="22">
        <v>237.29</v>
      </c>
      <c r="F370" s="20"/>
      <c r="G370" s="20"/>
    </row>
    <row r="371" spans="1:7" ht="15" customHeight="1">
      <c r="A371" s="33" t="s">
        <v>1464</v>
      </c>
      <c r="B371" s="20"/>
      <c r="C371" s="20"/>
      <c r="D371" s="22">
        <v>81</v>
      </c>
      <c r="E371" s="22">
        <v>81</v>
      </c>
      <c r="F371" s="20"/>
      <c r="G371" s="20"/>
    </row>
    <row r="372" spans="1:7" ht="15" customHeight="1">
      <c r="A372" s="33" t="s">
        <v>1465</v>
      </c>
      <c r="B372" s="20"/>
      <c r="C372" s="20"/>
      <c r="D372" s="22">
        <v>73.5</v>
      </c>
      <c r="E372" s="22">
        <v>73.5</v>
      </c>
      <c r="F372" s="20"/>
      <c r="G372" s="20"/>
    </row>
    <row r="373" spans="1:7" ht="15" customHeight="1">
      <c r="A373" s="33" t="s">
        <v>1466</v>
      </c>
      <c r="B373" s="20"/>
      <c r="C373" s="20"/>
      <c r="D373" s="22">
        <v>88.5</v>
      </c>
      <c r="E373" s="22">
        <v>88.5</v>
      </c>
      <c r="F373" s="20"/>
      <c r="G373" s="20"/>
    </row>
    <row r="374" spans="1:7" ht="15" customHeight="1">
      <c r="A374" s="33" t="s">
        <v>1467</v>
      </c>
      <c r="B374" s="20"/>
      <c r="C374" s="20"/>
      <c r="D374" s="22">
        <v>156.54</v>
      </c>
      <c r="E374" s="22">
        <v>156.54</v>
      </c>
      <c r="F374" s="20"/>
      <c r="G374" s="20"/>
    </row>
    <row r="375" spans="1:7" ht="15" customHeight="1">
      <c r="A375" s="33" t="s">
        <v>1468</v>
      </c>
      <c r="B375" s="20"/>
      <c r="C375" s="20"/>
      <c r="D375" s="22">
        <v>21.19</v>
      </c>
      <c r="E375" s="22">
        <v>21.19</v>
      </c>
      <c r="F375" s="20"/>
      <c r="G375" s="20"/>
    </row>
    <row r="376" spans="1:7" ht="15" customHeight="1">
      <c r="A376" s="33" t="s">
        <v>1469</v>
      </c>
      <c r="B376" s="20"/>
      <c r="C376" s="20"/>
      <c r="D376" s="21">
        <v>7135.59</v>
      </c>
      <c r="E376" s="21">
        <v>7135.59</v>
      </c>
      <c r="F376" s="20"/>
      <c r="G376" s="20"/>
    </row>
    <row r="377" spans="1:7" ht="15" customHeight="1">
      <c r="A377" s="33" t="s">
        <v>1470</v>
      </c>
      <c r="B377" s="20"/>
      <c r="C377" s="20"/>
      <c r="D377" s="21">
        <v>2745.76</v>
      </c>
      <c r="E377" s="21">
        <v>2745.76</v>
      </c>
      <c r="F377" s="20"/>
      <c r="G377" s="20"/>
    </row>
    <row r="378" spans="1:7" ht="15" customHeight="1">
      <c r="A378" s="33" t="s">
        <v>1471</v>
      </c>
      <c r="B378" s="20"/>
      <c r="C378" s="20"/>
      <c r="D378" s="22">
        <v>135.59</v>
      </c>
      <c r="E378" s="22">
        <v>135.59</v>
      </c>
      <c r="F378" s="20"/>
      <c r="G378" s="20"/>
    </row>
    <row r="379" spans="1:7" ht="15" customHeight="1">
      <c r="A379" s="33" t="s">
        <v>1472</v>
      </c>
      <c r="B379" s="20"/>
      <c r="C379" s="20"/>
      <c r="D379" s="21">
        <v>1328.81</v>
      </c>
      <c r="E379" s="21">
        <v>1328.81</v>
      </c>
      <c r="F379" s="20"/>
      <c r="G379" s="20"/>
    </row>
    <row r="380" spans="1:7" ht="15" customHeight="1">
      <c r="A380" s="33" t="s">
        <v>1473</v>
      </c>
      <c r="B380" s="20"/>
      <c r="C380" s="20"/>
      <c r="D380" s="21">
        <v>2908.48</v>
      </c>
      <c r="E380" s="21">
        <v>2908.48</v>
      </c>
      <c r="F380" s="20"/>
      <c r="G380" s="20"/>
    </row>
    <row r="381" spans="1:7" ht="15" customHeight="1">
      <c r="A381" s="33" t="s">
        <v>1474</v>
      </c>
      <c r="B381" s="20"/>
      <c r="C381" s="20"/>
      <c r="D381" s="22">
        <v>644.1</v>
      </c>
      <c r="E381" s="22">
        <v>644.1</v>
      </c>
      <c r="F381" s="20"/>
      <c r="G381" s="20"/>
    </row>
    <row r="382" spans="1:7" ht="15" customHeight="1">
      <c r="A382" s="33" t="s">
        <v>1475</v>
      </c>
      <c r="B382" s="20"/>
      <c r="C382" s="20"/>
      <c r="D382" s="22">
        <v>147.5</v>
      </c>
      <c r="E382" s="22">
        <v>147.5</v>
      </c>
      <c r="F382" s="20"/>
      <c r="G382" s="20"/>
    </row>
    <row r="383" spans="1:7" ht="15" customHeight="1">
      <c r="A383" s="33" t="s">
        <v>1476</v>
      </c>
      <c r="B383" s="20"/>
      <c r="C383" s="20"/>
      <c r="D383" s="22">
        <v>325.42</v>
      </c>
      <c r="E383" s="22">
        <v>325.42</v>
      </c>
      <c r="F383" s="20"/>
      <c r="G383" s="20"/>
    </row>
    <row r="384" spans="1:7" ht="15" customHeight="1">
      <c r="A384" s="33" t="s">
        <v>1477</v>
      </c>
      <c r="B384" s="20"/>
      <c r="C384" s="20"/>
      <c r="D384" s="21">
        <v>1552.54</v>
      </c>
      <c r="E384" s="21">
        <v>1552.54</v>
      </c>
      <c r="F384" s="20"/>
      <c r="G384" s="20"/>
    </row>
    <row r="385" spans="1:7" ht="15" customHeight="1">
      <c r="A385" s="33" t="s">
        <v>1478</v>
      </c>
      <c r="B385" s="20"/>
      <c r="C385" s="20"/>
      <c r="D385" s="22">
        <v>535</v>
      </c>
      <c r="E385" s="22">
        <v>535</v>
      </c>
      <c r="F385" s="20"/>
      <c r="G385" s="20"/>
    </row>
    <row r="386" spans="1:7" ht="15" customHeight="1">
      <c r="A386" s="33" t="s">
        <v>1479</v>
      </c>
      <c r="B386" s="20"/>
      <c r="C386" s="20"/>
      <c r="D386" s="21">
        <v>1143.95</v>
      </c>
      <c r="E386" s="21">
        <v>1143.95</v>
      </c>
      <c r="F386" s="20"/>
      <c r="G386" s="20"/>
    </row>
    <row r="387" spans="1:7" ht="15" customHeight="1">
      <c r="A387" s="33" t="s">
        <v>1480</v>
      </c>
      <c r="B387" s="20"/>
      <c r="C387" s="20"/>
      <c r="D387" s="22">
        <v>227.12</v>
      </c>
      <c r="E387" s="22">
        <v>227.12</v>
      </c>
      <c r="F387" s="20"/>
      <c r="G387" s="20"/>
    </row>
    <row r="388" spans="1:7" ht="15" customHeight="1">
      <c r="A388" s="33" t="s">
        <v>1481</v>
      </c>
      <c r="B388" s="20"/>
      <c r="C388" s="20"/>
      <c r="D388" s="22">
        <v>53.39</v>
      </c>
      <c r="E388" s="22">
        <v>53.39</v>
      </c>
      <c r="F388" s="20"/>
      <c r="G388" s="20"/>
    </row>
    <row r="389" spans="1:7" ht="15" customHeight="1">
      <c r="A389" s="33" t="s">
        <v>1482</v>
      </c>
      <c r="B389" s="20"/>
      <c r="C389" s="20"/>
      <c r="D389" s="22">
        <v>309.49</v>
      </c>
      <c r="E389" s="22">
        <v>309.49</v>
      </c>
      <c r="F389" s="20"/>
      <c r="G389" s="20"/>
    </row>
    <row r="390" spans="1:7" ht="15" customHeight="1">
      <c r="A390" s="37" t="s">
        <v>1483</v>
      </c>
      <c r="B390" s="39">
        <v>1307.71</v>
      </c>
      <c r="C390" s="38"/>
      <c r="D390" s="39">
        <v>1440.68</v>
      </c>
      <c r="E390" s="39">
        <v>2479.1</v>
      </c>
      <c r="F390" s="22">
        <v>269.29</v>
      </c>
      <c r="G390" s="20"/>
    </row>
    <row r="391" spans="1:7" ht="15" customHeight="1">
      <c r="A391" s="33" t="s">
        <v>1484</v>
      </c>
      <c r="B391" s="20"/>
      <c r="C391" s="20"/>
      <c r="D391" s="22">
        <v>259.16</v>
      </c>
      <c r="E391" s="22">
        <v>259.16</v>
      </c>
      <c r="F391" s="20"/>
      <c r="G391" s="20"/>
    </row>
    <row r="392" spans="1:7" ht="15" customHeight="1">
      <c r="A392" s="33" t="s">
        <v>1485</v>
      </c>
      <c r="B392" s="20"/>
      <c r="C392" s="20"/>
      <c r="D392" s="22">
        <v>119.5</v>
      </c>
      <c r="E392" s="22">
        <v>119.5</v>
      </c>
      <c r="F392" s="20"/>
      <c r="G392" s="20"/>
    </row>
    <row r="393" spans="1:7" ht="15" customHeight="1">
      <c r="A393" s="33" t="s">
        <v>1486</v>
      </c>
      <c r="B393" s="20"/>
      <c r="C393" s="20"/>
      <c r="D393" s="22">
        <v>940.68</v>
      </c>
      <c r="E393" s="22">
        <v>313.56</v>
      </c>
      <c r="F393" s="22">
        <v>627.12</v>
      </c>
      <c r="G393" s="20"/>
    </row>
    <row r="394" spans="1:7" ht="15" customHeight="1">
      <c r="A394" s="33" t="s">
        <v>1487</v>
      </c>
      <c r="B394" s="20"/>
      <c r="C394" s="20"/>
      <c r="D394" s="22">
        <v>11.2</v>
      </c>
      <c r="E394" s="22">
        <v>11.2</v>
      </c>
      <c r="F394" s="20"/>
      <c r="G394" s="20"/>
    </row>
    <row r="395" spans="1:7" ht="15" customHeight="1">
      <c r="A395" s="33" t="s">
        <v>1488</v>
      </c>
      <c r="B395" s="20"/>
      <c r="C395" s="20"/>
      <c r="D395" s="22">
        <v>143.34</v>
      </c>
      <c r="E395" s="22">
        <v>143.34</v>
      </c>
      <c r="F395" s="20"/>
      <c r="G395" s="20"/>
    </row>
    <row r="396" spans="1:7" ht="15" customHeight="1">
      <c r="A396" s="33" t="s">
        <v>1489</v>
      </c>
      <c r="B396" s="20"/>
      <c r="C396" s="20"/>
      <c r="D396" s="22">
        <v>296.18</v>
      </c>
      <c r="E396" s="22">
        <v>296.18</v>
      </c>
      <c r="F396" s="20"/>
      <c r="G396" s="20"/>
    </row>
    <row r="397" spans="1:7" ht="15" customHeight="1">
      <c r="A397" s="33" t="s">
        <v>1490</v>
      </c>
      <c r="B397" s="20"/>
      <c r="C397" s="20"/>
      <c r="D397" s="22">
        <v>5.35</v>
      </c>
      <c r="E397" s="22">
        <v>5.35</v>
      </c>
      <c r="F397" s="20"/>
      <c r="G397" s="20"/>
    </row>
    <row r="398" spans="1:7" ht="15" customHeight="1">
      <c r="A398" s="33" t="s">
        <v>1491</v>
      </c>
      <c r="B398" s="20"/>
      <c r="C398" s="20"/>
      <c r="D398" s="22">
        <v>837</v>
      </c>
      <c r="E398" s="22">
        <v>837</v>
      </c>
      <c r="F398" s="20"/>
      <c r="G398" s="20"/>
    </row>
    <row r="399" spans="1:7" ht="15" customHeight="1">
      <c r="A399" s="33" t="s">
        <v>1492</v>
      </c>
      <c r="B399" s="20"/>
      <c r="C399" s="20"/>
      <c r="D399" s="22">
        <v>336.71</v>
      </c>
      <c r="E399" s="22">
        <v>336.71</v>
      </c>
      <c r="F399" s="20"/>
      <c r="G399" s="20"/>
    </row>
    <row r="400" spans="1:7" ht="15" customHeight="1">
      <c r="A400" s="33" t="s">
        <v>1493</v>
      </c>
      <c r="B400" s="20"/>
      <c r="C400" s="20"/>
      <c r="D400" s="22">
        <v>392.8</v>
      </c>
      <c r="E400" s="22">
        <v>392.8</v>
      </c>
      <c r="F400" s="20"/>
      <c r="G400" s="20"/>
    </row>
    <row r="401" spans="1:7" ht="15" customHeight="1">
      <c r="A401" s="33" t="s">
        <v>1494</v>
      </c>
      <c r="B401" s="20"/>
      <c r="C401" s="20"/>
      <c r="D401" s="22">
        <v>22</v>
      </c>
      <c r="E401" s="22">
        <v>22</v>
      </c>
      <c r="F401" s="20"/>
      <c r="G401" s="20"/>
    </row>
    <row r="402" spans="1:7" ht="15" customHeight="1">
      <c r="A402" s="33" t="s">
        <v>1495</v>
      </c>
      <c r="B402" s="20"/>
      <c r="C402" s="20"/>
      <c r="D402" s="22">
        <v>80</v>
      </c>
      <c r="E402" s="22">
        <v>80</v>
      </c>
      <c r="F402" s="20"/>
      <c r="G402" s="20"/>
    </row>
    <row r="403" spans="1:7" ht="15" customHeight="1">
      <c r="A403" s="33" t="s">
        <v>1496</v>
      </c>
      <c r="B403" s="20"/>
      <c r="C403" s="20"/>
      <c r="D403" s="21">
        <v>1576.27</v>
      </c>
      <c r="E403" s="21">
        <v>1576.27</v>
      </c>
      <c r="F403" s="20"/>
      <c r="G403" s="20"/>
    </row>
    <row r="404" spans="1:7" ht="15" customHeight="1">
      <c r="A404" s="33" t="s">
        <v>1497</v>
      </c>
      <c r="B404" s="20"/>
      <c r="C404" s="20"/>
      <c r="D404" s="22">
        <v>525.42</v>
      </c>
      <c r="E404" s="22">
        <v>525.42</v>
      </c>
      <c r="F404" s="20"/>
      <c r="G404" s="20"/>
    </row>
    <row r="405" spans="1:7" ht="15" customHeight="1">
      <c r="A405" s="33" t="s">
        <v>1498</v>
      </c>
      <c r="B405" s="20"/>
      <c r="C405" s="20"/>
      <c r="D405" s="22">
        <v>674.57</v>
      </c>
      <c r="E405" s="22">
        <v>674.57</v>
      </c>
      <c r="F405" s="20"/>
      <c r="G405" s="20"/>
    </row>
    <row r="406" spans="1:7" ht="15" customHeight="1">
      <c r="A406" s="37" t="s">
        <v>1499</v>
      </c>
      <c r="B406" s="38"/>
      <c r="C406" s="38"/>
      <c r="D406" s="39">
        <v>7151.74</v>
      </c>
      <c r="E406" s="39">
        <v>3667.83</v>
      </c>
      <c r="F406" s="21">
        <v>3483.91</v>
      </c>
      <c r="G406" s="20"/>
    </row>
    <row r="407" spans="1:7" ht="15" customHeight="1">
      <c r="A407" s="33" t="s">
        <v>1500</v>
      </c>
      <c r="B407" s="20"/>
      <c r="C407" s="20"/>
      <c r="D407" s="22">
        <v>133.54</v>
      </c>
      <c r="E407" s="22">
        <v>133.54</v>
      </c>
      <c r="F407" s="20"/>
      <c r="G407" s="20"/>
    </row>
    <row r="408" spans="1:7" ht="15" customHeight="1">
      <c r="A408" s="33" t="s">
        <v>1501</v>
      </c>
      <c r="B408" s="20"/>
      <c r="C408" s="20"/>
      <c r="D408" s="22">
        <v>72.38</v>
      </c>
      <c r="E408" s="22">
        <v>72.38</v>
      </c>
      <c r="F408" s="20"/>
      <c r="G408" s="20"/>
    </row>
    <row r="409" spans="1:7" ht="15" customHeight="1">
      <c r="A409" s="33" t="s">
        <v>1502</v>
      </c>
      <c r="B409" s="20"/>
      <c r="C409" s="20"/>
      <c r="D409" s="22">
        <v>122.3</v>
      </c>
      <c r="E409" s="22">
        <v>122.3</v>
      </c>
      <c r="F409" s="20"/>
      <c r="G409" s="20"/>
    </row>
    <row r="410" spans="1:7" ht="15" customHeight="1">
      <c r="A410" s="33" t="s">
        <v>1503</v>
      </c>
      <c r="B410" s="20"/>
      <c r="C410" s="20"/>
      <c r="D410" s="22">
        <v>75</v>
      </c>
      <c r="E410" s="22">
        <v>75</v>
      </c>
      <c r="F410" s="20"/>
      <c r="G410" s="20"/>
    </row>
    <row r="411" spans="1:7" ht="15" customHeight="1">
      <c r="A411" s="33" t="s">
        <v>1504</v>
      </c>
      <c r="B411" s="20"/>
      <c r="C411" s="20"/>
      <c r="D411" s="22">
        <v>115.25</v>
      </c>
      <c r="E411" s="22">
        <v>115.25</v>
      </c>
      <c r="F411" s="20"/>
      <c r="G411" s="20"/>
    </row>
    <row r="412" spans="1:7" ht="15" customHeight="1">
      <c r="A412" s="33" t="s">
        <v>1505</v>
      </c>
      <c r="B412" s="20"/>
      <c r="C412" s="20"/>
      <c r="D412" s="22">
        <v>223.73</v>
      </c>
      <c r="E412" s="22">
        <v>223.73</v>
      </c>
      <c r="F412" s="20"/>
      <c r="G412" s="20"/>
    </row>
    <row r="413" spans="1:7" ht="15" customHeight="1">
      <c r="A413" s="33" t="s">
        <v>1506</v>
      </c>
      <c r="B413" s="20"/>
      <c r="C413" s="20"/>
      <c r="D413" s="22">
        <v>25.81</v>
      </c>
      <c r="E413" s="22">
        <v>25.81</v>
      </c>
      <c r="F413" s="20"/>
      <c r="G413" s="20"/>
    </row>
    <row r="414" spans="1:7" ht="15" customHeight="1">
      <c r="A414" s="37" t="s">
        <v>1507</v>
      </c>
      <c r="B414" s="38"/>
      <c r="C414" s="38"/>
      <c r="D414" s="40">
        <v>179.5</v>
      </c>
      <c r="E414" s="40">
        <v>179.5</v>
      </c>
      <c r="F414" s="20"/>
      <c r="G414" s="20"/>
    </row>
    <row r="415" spans="1:7" ht="15" customHeight="1">
      <c r="A415" s="37" t="s">
        <v>1508</v>
      </c>
      <c r="B415" s="38"/>
      <c r="C415" s="38"/>
      <c r="D415" s="39">
        <v>19505.2</v>
      </c>
      <c r="E415" s="39">
        <v>19505.2</v>
      </c>
      <c r="F415" s="20"/>
      <c r="G415" s="20"/>
    </row>
    <row r="416" spans="1:7" ht="15" customHeight="1">
      <c r="A416" s="33" t="s">
        <v>1509</v>
      </c>
      <c r="B416" s="20"/>
      <c r="C416" s="20"/>
      <c r="D416" s="21">
        <v>36965.24</v>
      </c>
      <c r="E416" s="21">
        <v>36965.24</v>
      </c>
      <c r="F416" s="20"/>
      <c r="G416" s="20"/>
    </row>
    <row r="417" spans="1:7" ht="15" customHeight="1">
      <c r="A417" s="33" t="s">
        <v>1510</v>
      </c>
      <c r="B417" s="20"/>
      <c r="C417" s="20"/>
      <c r="D417" s="22">
        <v>505.93</v>
      </c>
      <c r="E417" s="22">
        <v>505.93</v>
      </c>
      <c r="F417" s="20"/>
      <c r="G417" s="20"/>
    </row>
    <row r="418" spans="1:7" ht="15" customHeight="1">
      <c r="A418" s="33" t="s">
        <v>1511</v>
      </c>
      <c r="B418" s="20"/>
      <c r="C418" s="20"/>
      <c r="D418" s="21">
        <v>2850</v>
      </c>
      <c r="E418" s="21">
        <v>2850</v>
      </c>
      <c r="F418" s="20"/>
      <c r="G418" s="20"/>
    </row>
    <row r="419" spans="1:7" ht="15" customHeight="1">
      <c r="A419" s="33" t="s">
        <v>1512</v>
      </c>
      <c r="B419" s="20"/>
      <c r="C419" s="20"/>
      <c r="D419" s="22">
        <v>318</v>
      </c>
      <c r="E419" s="22">
        <v>318</v>
      </c>
      <c r="F419" s="20"/>
      <c r="G419" s="20"/>
    </row>
    <row r="420" spans="1:7" ht="15" customHeight="1">
      <c r="A420" s="33" t="s">
        <v>1513</v>
      </c>
      <c r="B420" s="20"/>
      <c r="C420" s="20"/>
      <c r="D420" s="22">
        <v>29</v>
      </c>
      <c r="E420" s="22">
        <v>29</v>
      </c>
      <c r="F420" s="20"/>
      <c r="G420" s="20"/>
    </row>
    <row r="421" spans="1:7" ht="15" customHeight="1">
      <c r="A421" s="33" t="s">
        <v>1514</v>
      </c>
      <c r="B421" s="20"/>
      <c r="C421" s="20"/>
      <c r="D421" s="22">
        <v>93</v>
      </c>
      <c r="E421" s="22">
        <v>93</v>
      </c>
      <c r="F421" s="20"/>
      <c r="G421" s="20"/>
    </row>
    <row r="422" spans="1:7" ht="15" customHeight="1">
      <c r="A422" s="33" t="s">
        <v>1515</v>
      </c>
      <c r="B422" s="20"/>
      <c r="C422" s="20"/>
      <c r="D422" s="22">
        <v>135.59</v>
      </c>
      <c r="E422" s="22">
        <v>135.59</v>
      </c>
      <c r="F422" s="20"/>
      <c r="G422" s="20"/>
    </row>
    <row r="423" spans="1:7" ht="15" customHeight="1">
      <c r="A423" s="33" t="s">
        <v>1516</v>
      </c>
      <c r="B423" s="20"/>
      <c r="C423" s="20"/>
      <c r="D423" s="21">
        <v>3926.61</v>
      </c>
      <c r="E423" s="21">
        <v>3926.61</v>
      </c>
      <c r="F423" s="20"/>
      <c r="G423" s="20"/>
    </row>
    <row r="424" spans="1:7" ht="15" customHeight="1">
      <c r="A424" s="33" t="s">
        <v>1517</v>
      </c>
      <c r="B424" s="20"/>
      <c r="C424" s="20"/>
      <c r="D424" s="21">
        <v>2812.06</v>
      </c>
      <c r="E424" s="21">
        <v>2812.06</v>
      </c>
      <c r="F424" s="20"/>
      <c r="G424" s="20"/>
    </row>
    <row r="425" spans="1:7" ht="15" customHeight="1">
      <c r="A425" s="33" t="s">
        <v>1518</v>
      </c>
      <c r="B425" s="20"/>
      <c r="C425" s="20"/>
      <c r="D425" s="22">
        <v>702.88</v>
      </c>
      <c r="E425" s="22">
        <v>702.88</v>
      </c>
      <c r="F425" s="20"/>
      <c r="G425" s="20"/>
    </row>
    <row r="426" spans="1:7" ht="15" customHeight="1">
      <c r="A426" s="33" t="s">
        <v>1519</v>
      </c>
      <c r="B426" s="20"/>
      <c r="C426" s="20"/>
      <c r="D426" s="22">
        <v>699.15</v>
      </c>
      <c r="E426" s="22">
        <v>699.15</v>
      </c>
      <c r="F426" s="20"/>
      <c r="G426" s="20"/>
    </row>
    <row r="427" spans="1:7" ht="15" customHeight="1">
      <c r="A427" s="33" t="s">
        <v>1520</v>
      </c>
      <c r="B427" s="20"/>
      <c r="C427" s="20"/>
      <c r="D427" s="22">
        <v>322.03</v>
      </c>
      <c r="E427" s="22">
        <v>322.03</v>
      </c>
      <c r="F427" s="20"/>
      <c r="G427" s="20"/>
    </row>
    <row r="428" spans="1:7" ht="15" customHeight="1">
      <c r="A428" s="33" t="s">
        <v>1521</v>
      </c>
      <c r="B428" s="20"/>
      <c r="C428" s="20"/>
      <c r="D428" s="22">
        <v>172.47</v>
      </c>
      <c r="E428" s="22">
        <v>172.47</v>
      </c>
      <c r="F428" s="20"/>
      <c r="G428" s="20"/>
    </row>
    <row r="429" spans="1:7" ht="15" customHeight="1">
      <c r="A429" s="33" t="s">
        <v>1522</v>
      </c>
      <c r="B429" s="20"/>
      <c r="C429" s="20"/>
      <c r="D429" s="22">
        <v>337.63</v>
      </c>
      <c r="E429" s="22">
        <v>337.63</v>
      </c>
      <c r="F429" s="20"/>
      <c r="G429" s="20"/>
    </row>
    <row r="430" spans="1:7" ht="15" customHeight="1">
      <c r="A430" s="33" t="s">
        <v>1523</v>
      </c>
      <c r="B430" s="20"/>
      <c r="C430" s="20"/>
      <c r="D430" s="22">
        <v>197.63</v>
      </c>
      <c r="E430" s="22">
        <v>197.63</v>
      </c>
      <c r="F430" s="20"/>
      <c r="G430" s="20"/>
    </row>
    <row r="431" spans="1:7" ht="15" customHeight="1">
      <c r="A431" s="33" t="s">
        <v>1524</v>
      </c>
      <c r="B431" s="20"/>
      <c r="C431" s="20"/>
      <c r="D431" s="21">
        <v>3467.8</v>
      </c>
      <c r="E431" s="21">
        <v>3467.8</v>
      </c>
      <c r="F431" s="20"/>
      <c r="G431" s="20"/>
    </row>
    <row r="432" spans="1:7" ht="15" customHeight="1">
      <c r="A432" s="33" t="s">
        <v>1525</v>
      </c>
      <c r="B432" s="20"/>
      <c r="C432" s="20"/>
      <c r="D432" s="22">
        <v>433.9</v>
      </c>
      <c r="E432" s="22">
        <v>433.9</v>
      </c>
      <c r="F432" s="20"/>
      <c r="G432" s="20"/>
    </row>
    <row r="433" spans="1:7" ht="15" customHeight="1">
      <c r="A433" s="33" t="s">
        <v>1526</v>
      </c>
      <c r="B433" s="20"/>
      <c r="C433" s="20"/>
      <c r="D433" s="22">
        <v>313.93</v>
      </c>
      <c r="E433" s="22">
        <v>313.93</v>
      </c>
      <c r="F433" s="20"/>
      <c r="G433" s="20"/>
    </row>
    <row r="434" spans="1:7" ht="15" customHeight="1">
      <c r="A434" s="33" t="s">
        <v>1527</v>
      </c>
      <c r="B434" s="20"/>
      <c r="C434" s="20"/>
      <c r="D434" s="21">
        <v>82000</v>
      </c>
      <c r="E434" s="21">
        <v>82000</v>
      </c>
      <c r="F434" s="20"/>
      <c r="G434" s="20"/>
    </row>
    <row r="435" spans="1:7" ht="15" customHeight="1">
      <c r="A435" s="33" t="s">
        <v>1528</v>
      </c>
      <c r="B435" s="20"/>
      <c r="C435" s="20"/>
      <c r="D435" s="21">
        <v>13608.18</v>
      </c>
      <c r="E435" s="21">
        <v>13608.18</v>
      </c>
      <c r="F435" s="20"/>
      <c r="G435" s="20"/>
    </row>
    <row r="436" spans="1:7" ht="15" customHeight="1">
      <c r="A436" s="33" t="s">
        <v>1529</v>
      </c>
      <c r="B436" s="20"/>
      <c r="C436" s="20"/>
      <c r="D436" s="21">
        <v>50959.16</v>
      </c>
      <c r="E436" s="21">
        <v>50959.16</v>
      </c>
      <c r="F436" s="20"/>
      <c r="G436" s="20"/>
    </row>
    <row r="437" spans="1:7" ht="15" customHeight="1">
      <c r="A437" s="33" t="s">
        <v>1530</v>
      </c>
      <c r="B437" s="20"/>
      <c r="C437" s="20"/>
      <c r="D437" s="21">
        <v>1490</v>
      </c>
      <c r="E437" s="21">
        <v>1490</v>
      </c>
      <c r="F437" s="20"/>
      <c r="G437" s="20"/>
    </row>
    <row r="438" spans="1:7" ht="15" customHeight="1">
      <c r="A438" s="33" t="s">
        <v>1531</v>
      </c>
      <c r="B438" s="20"/>
      <c r="C438" s="20"/>
      <c r="D438" s="21">
        <v>12457.63</v>
      </c>
      <c r="E438" s="21">
        <v>12457.63</v>
      </c>
      <c r="F438" s="20"/>
      <c r="G438" s="20"/>
    </row>
    <row r="439" spans="1:7" ht="15" customHeight="1">
      <c r="A439" s="33" t="s">
        <v>1532</v>
      </c>
      <c r="B439" s="20"/>
      <c r="C439" s="20"/>
      <c r="D439" s="21">
        <v>11016.95</v>
      </c>
      <c r="E439" s="21">
        <v>11016.95</v>
      </c>
      <c r="F439" s="20"/>
      <c r="G439" s="20"/>
    </row>
    <row r="440" spans="1:7" ht="15" customHeight="1">
      <c r="A440" s="33" t="s">
        <v>1533</v>
      </c>
      <c r="B440" s="20"/>
      <c r="C440" s="20"/>
      <c r="D440" s="21">
        <v>3422.21</v>
      </c>
      <c r="E440" s="21">
        <v>3422.21</v>
      </c>
      <c r="F440" s="20"/>
      <c r="G440" s="20"/>
    </row>
    <row r="441" spans="1:7" ht="15" customHeight="1">
      <c r="A441" s="33" t="s">
        <v>1534</v>
      </c>
      <c r="B441" s="20"/>
      <c r="C441" s="20"/>
      <c r="D441" s="21">
        <v>2281.5</v>
      </c>
      <c r="E441" s="21">
        <v>2281.5</v>
      </c>
      <c r="F441" s="20"/>
      <c r="G441" s="20"/>
    </row>
    <row r="442" spans="1:7" ht="15" customHeight="1">
      <c r="A442" s="33" t="s">
        <v>1535</v>
      </c>
      <c r="B442" s="20"/>
      <c r="C442" s="20"/>
      <c r="D442" s="21">
        <v>3422.21</v>
      </c>
      <c r="E442" s="21">
        <v>3422.21</v>
      </c>
      <c r="F442" s="20"/>
      <c r="G442" s="20"/>
    </row>
    <row r="443" spans="1:7" ht="15" customHeight="1">
      <c r="A443" s="33" t="s">
        <v>1536</v>
      </c>
      <c r="B443" s="20"/>
      <c r="C443" s="20"/>
      <c r="D443" s="21">
        <v>2554.4</v>
      </c>
      <c r="E443" s="21">
        <v>2554.4</v>
      </c>
      <c r="F443" s="20"/>
      <c r="G443" s="20"/>
    </row>
    <row r="444" spans="1:7" ht="15" customHeight="1">
      <c r="A444" s="33" t="s">
        <v>1537</v>
      </c>
      <c r="B444" s="20"/>
      <c r="C444" s="20"/>
      <c r="D444" s="21">
        <v>5200</v>
      </c>
      <c r="E444" s="21">
        <v>5200</v>
      </c>
      <c r="F444" s="20"/>
      <c r="G444" s="20"/>
    </row>
    <row r="445" spans="1:7" ht="15" customHeight="1">
      <c r="A445" s="33" t="s">
        <v>1538</v>
      </c>
      <c r="B445" s="20"/>
      <c r="C445" s="20"/>
      <c r="D445" s="21">
        <v>4500</v>
      </c>
      <c r="E445" s="21">
        <v>4500</v>
      </c>
      <c r="F445" s="20"/>
      <c r="G445" s="20"/>
    </row>
    <row r="446" spans="1:7" ht="15" customHeight="1">
      <c r="A446" s="33" t="s">
        <v>1539</v>
      </c>
      <c r="B446" s="20"/>
      <c r="C446" s="20"/>
      <c r="D446" s="21">
        <v>6080.21</v>
      </c>
      <c r="E446" s="21">
        <v>6080.21</v>
      </c>
      <c r="F446" s="20"/>
      <c r="G446" s="20"/>
    </row>
    <row r="447" spans="1:7" ht="15" customHeight="1">
      <c r="A447" s="33" t="s">
        <v>1540</v>
      </c>
      <c r="B447" s="20"/>
      <c r="C447" s="20"/>
      <c r="D447" s="22">
        <v>219.96</v>
      </c>
      <c r="E447" s="22">
        <v>219.96</v>
      </c>
      <c r="F447" s="20"/>
      <c r="G447" s="20"/>
    </row>
    <row r="448" spans="1:7" ht="15" customHeight="1">
      <c r="A448" s="33" t="s">
        <v>1541</v>
      </c>
      <c r="B448" s="20"/>
      <c r="C448" s="20"/>
      <c r="D448" s="22">
        <v>79.5</v>
      </c>
      <c r="E448" s="22">
        <v>79.5</v>
      </c>
      <c r="F448" s="20"/>
      <c r="G448" s="20"/>
    </row>
    <row r="449" spans="1:7" ht="15" customHeight="1">
      <c r="A449" s="33" t="s">
        <v>1542</v>
      </c>
      <c r="B449" s="20"/>
      <c r="C449" s="20"/>
      <c r="D449" s="22">
        <v>238.5</v>
      </c>
      <c r="E449" s="22">
        <v>238.5</v>
      </c>
      <c r="F449" s="20"/>
      <c r="G449" s="20"/>
    </row>
    <row r="450" spans="1:7" ht="15" customHeight="1">
      <c r="A450" s="33" t="s">
        <v>1543</v>
      </c>
      <c r="B450" s="20"/>
      <c r="C450" s="20"/>
      <c r="D450" s="22">
        <v>27.5</v>
      </c>
      <c r="E450" s="22">
        <v>27.5</v>
      </c>
      <c r="F450" s="20"/>
      <c r="G450" s="20"/>
    </row>
    <row r="451" spans="1:7" ht="15" customHeight="1">
      <c r="A451" s="33" t="s">
        <v>1544</v>
      </c>
      <c r="B451" s="20"/>
      <c r="C451" s="20"/>
      <c r="D451" s="22">
        <v>47.5</v>
      </c>
      <c r="E451" s="22">
        <v>47.5</v>
      </c>
      <c r="F451" s="20"/>
      <c r="G451" s="20"/>
    </row>
    <row r="452" spans="1:7" ht="15" customHeight="1">
      <c r="A452" s="33" t="s">
        <v>1545</v>
      </c>
      <c r="B452" s="20"/>
      <c r="C452" s="20"/>
      <c r="D452" s="22">
        <v>57</v>
      </c>
      <c r="E452" s="22">
        <v>57</v>
      </c>
      <c r="F452" s="20"/>
      <c r="G452" s="20"/>
    </row>
    <row r="453" spans="1:7" ht="15" customHeight="1">
      <c r="A453" s="33" t="s">
        <v>1546</v>
      </c>
      <c r="B453" s="20"/>
      <c r="C453" s="20"/>
      <c r="D453" s="22">
        <v>109.99</v>
      </c>
      <c r="E453" s="22">
        <v>109.99</v>
      </c>
      <c r="F453" s="20"/>
      <c r="G453" s="20"/>
    </row>
    <row r="454" spans="1:7" ht="15" customHeight="1">
      <c r="A454" s="33" t="s">
        <v>1547</v>
      </c>
      <c r="B454" s="20"/>
      <c r="C454" s="20"/>
      <c r="D454" s="21">
        <v>1787.16</v>
      </c>
      <c r="E454" s="21">
        <v>1787.16</v>
      </c>
      <c r="F454" s="20"/>
      <c r="G454" s="20"/>
    </row>
    <row r="455" spans="1:7" ht="15" customHeight="1">
      <c r="A455" s="33" t="s">
        <v>1548</v>
      </c>
      <c r="B455" s="20"/>
      <c r="C455" s="20"/>
      <c r="D455" s="21">
        <v>4102.91</v>
      </c>
      <c r="E455" s="21">
        <v>4102.91</v>
      </c>
      <c r="F455" s="20"/>
      <c r="G455" s="20"/>
    </row>
    <row r="456" spans="1:7" ht="15" customHeight="1">
      <c r="A456" s="33" t="s">
        <v>1549</v>
      </c>
      <c r="B456" s="20"/>
      <c r="C456" s="20"/>
      <c r="D456" s="22">
        <v>470.25</v>
      </c>
      <c r="E456" s="22">
        <v>470.25</v>
      </c>
      <c r="F456" s="20"/>
      <c r="G456" s="20"/>
    </row>
    <row r="457" spans="1:7" ht="15" customHeight="1">
      <c r="A457" s="33" t="s">
        <v>1550</v>
      </c>
      <c r="B457" s="20"/>
      <c r="C457" s="20"/>
      <c r="D457" s="21">
        <v>6468.22</v>
      </c>
      <c r="E457" s="21">
        <v>6468.22</v>
      </c>
      <c r="F457" s="20"/>
      <c r="G457" s="20"/>
    </row>
    <row r="458" spans="1:7" ht="15" customHeight="1">
      <c r="A458" s="33" t="s">
        <v>1551</v>
      </c>
      <c r="B458" s="20"/>
      <c r="C458" s="20"/>
      <c r="D458" s="21">
        <v>10296.61</v>
      </c>
      <c r="E458" s="21">
        <v>10296.61</v>
      </c>
      <c r="F458" s="20"/>
      <c r="G458" s="20"/>
    </row>
    <row r="459" spans="1:7" ht="15" customHeight="1">
      <c r="A459" s="33" t="s">
        <v>1552</v>
      </c>
      <c r="B459" s="20"/>
      <c r="C459" s="20"/>
      <c r="D459" s="22">
        <v>89.5</v>
      </c>
      <c r="E459" s="22">
        <v>89.5</v>
      </c>
      <c r="F459" s="20"/>
      <c r="G459" s="20"/>
    </row>
    <row r="460" spans="1:7" ht="15" customHeight="1">
      <c r="A460" s="33" t="s">
        <v>1553</v>
      </c>
      <c r="B460" s="20"/>
      <c r="C460" s="20"/>
      <c r="D460" s="22">
        <v>245</v>
      </c>
      <c r="E460" s="22">
        <v>245</v>
      </c>
      <c r="F460" s="20"/>
      <c r="G460" s="20"/>
    </row>
    <row r="461" spans="1:7" ht="15" customHeight="1">
      <c r="A461" s="33" t="s">
        <v>1554</v>
      </c>
      <c r="B461" s="20"/>
      <c r="C461" s="20"/>
      <c r="D461" s="22">
        <v>44.5</v>
      </c>
      <c r="E461" s="22">
        <v>44.5</v>
      </c>
      <c r="F461" s="20"/>
      <c r="G461" s="20"/>
    </row>
    <row r="462" spans="1:7" ht="15" customHeight="1">
      <c r="A462" s="33" t="s">
        <v>1555</v>
      </c>
      <c r="B462" s="20"/>
      <c r="C462" s="20"/>
      <c r="D462" s="22">
        <v>56.5</v>
      </c>
      <c r="E462" s="22">
        <v>56.5</v>
      </c>
      <c r="F462" s="20"/>
      <c r="G462" s="20"/>
    </row>
    <row r="463" spans="1:7" ht="15" customHeight="1">
      <c r="A463" s="33" t="s">
        <v>1556</v>
      </c>
      <c r="B463" s="20"/>
      <c r="C463" s="20"/>
      <c r="D463" s="22">
        <v>109.5</v>
      </c>
      <c r="E463" s="22">
        <v>109.5</v>
      </c>
      <c r="F463" s="20"/>
      <c r="G463" s="20"/>
    </row>
    <row r="464" spans="1:7" ht="15" customHeight="1">
      <c r="A464" s="33" t="s">
        <v>1557</v>
      </c>
      <c r="B464" s="20"/>
      <c r="C464" s="20"/>
      <c r="D464" s="22">
        <v>145</v>
      </c>
      <c r="E464" s="22">
        <v>145</v>
      </c>
      <c r="F464" s="20"/>
      <c r="G464" s="20"/>
    </row>
    <row r="465" spans="1:7" ht="15" customHeight="1">
      <c r="A465" s="33" t="s">
        <v>1558</v>
      </c>
      <c r="B465" s="20"/>
      <c r="C465" s="20"/>
      <c r="D465" s="22">
        <v>452</v>
      </c>
      <c r="E465" s="22">
        <v>452</v>
      </c>
      <c r="F465" s="20"/>
      <c r="G465" s="20"/>
    </row>
    <row r="466" spans="1:7" ht="15" customHeight="1">
      <c r="A466" s="33" t="s">
        <v>1559</v>
      </c>
      <c r="B466" s="20"/>
      <c r="C466" s="20"/>
      <c r="D466" s="22">
        <v>693</v>
      </c>
      <c r="E466" s="22">
        <v>693</v>
      </c>
      <c r="F466" s="20"/>
      <c r="G466" s="20"/>
    </row>
    <row r="467" spans="1:7" ht="15" customHeight="1">
      <c r="A467" s="33" t="s">
        <v>1560</v>
      </c>
      <c r="B467" s="20"/>
      <c r="C467" s="20"/>
      <c r="D467" s="21">
        <v>1434.58</v>
      </c>
      <c r="E467" s="21">
        <v>1434.58</v>
      </c>
      <c r="F467" s="20"/>
      <c r="G467" s="20"/>
    </row>
    <row r="468" spans="1:7" ht="15" customHeight="1">
      <c r="A468" s="33" t="s">
        <v>1561</v>
      </c>
      <c r="B468" s="20"/>
      <c r="C468" s="20"/>
      <c r="D468" s="21">
        <v>4242.71</v>
      </c>
      <c r="E468" s="21">
        <v>4242.71</v>
      </c>
      <c r="F468" s="20"/>
      <c r="G468" s="20"/>
    </row>
    <row r="469" spans="1:7" ht="15" customHeight="1">
      <c r="A469" s="33" t="s">
        <v>1562</v>
      </c>
      <c r="B469" s="20"/>
      <c r="C469" s="20"/>
      <c r="D469" s="22">
        <v>650</v>
      </c>
      <c r="E469" s="22">
        <v>650</v>
      </c>
      <c r="F469" s="20"/>
      <c r="G469" s="20"/>
    </row>
    <row r="470" spans="1:7" ht="15" customHeight="1">
      <c r="A470" s="33" t="s">
        <v>1563</v>
      </c>
      <c r="B470" s="20"/>
      <c r="C470" s="20"/>
      <c r="D470" s="21">
        <v>1379.51</v>
      </c>
      <c r="E470" s="21">
        <v>1379.51</v>
      </c>
      <c r="F470" s="20"/>
      <c r="G470" s="20"/>
    </row>
    <row r="471" spans="1:7" ht="15" customHeight="1">
      <c r="A471" s="33" t="s">
        <v>1564</v>
      </c>
      <c r="B471" s="20"/>
      <c r="C471" s="20"/>
      <c r="D471" s="22">
        <v>915.25</v>
      </c>
      <c r="E471" s="22">
        <v>610.17</v>
      </c>
      <c r="F471" s="22">
        <v>305.08</v>
      </c>
      <c r="G471" s="20"/>
    </row>
    <row r="472" spans="1:7" ht="15" customHeight="1">
      <c r="A472" s="33" t="s">
        <v>1565</v>
      </c>
      <c r="B472" s="20"/>
      <c r="C472" s="20"/>
      <c r="D472" s="22">
        <v>357.63</v>
      </c>
      <c r="E472" s="22">
        <v>357.63</v>
      </c>
      <c r="F472" s="20"/>
      <c r="G472" s="20"/>
    </row>
    <row r="473" spans="1:7" ht="15" customHeight="1">
      <c r="A473" s="33" t="s">
        <v>1566</v>
      </c>
      <c r="B473" s="20"/>
      <c r="C473" s="20"/>
      <c r="D473" s="22">
        <v>418.64</v>
      </c>
      <c r="E473" s="22">
        <v>418.64</v>
      </c>
      <c r="F473" s="20"/>
      <c r="G473" s="20"/>
    </row>
    <row r="474" spans="1:7" ht="15" customHeight="1">
      <c r="A474" s="33" t="s">
        <v>1567</v>
      </c>
      <c r="B474" s="20"/>
      <c r="C474" s="20"/>
      <c r="D474" s="21">
        <v>1121</v>
      </c>
      <c r="E474" s="21">
        <v>1121</v>
      </c>
      <c r="F474" s="20"/>
      <c r="G474" s="20"/>
    </row>
    <row r="475" spans="1:7" ht="15" customHeight="1">
      <c r="A475" s="33" t="s">
        <v>1568</v>
      </c>
      <c r="B475" s="20"/>
      <c r="C475" s="20"/>
      <c r="D475" s="21">
        <v>1386</v>
      </c>
      <c r="E475" s="21">
        <v>1386</v>
      </c>
      <c r="F475" s="20"/>
      <c r="G475" s="20"/>
    </row>
    <row r="476" spans="1:7" ht="15" customHeight="1">
      <c r="A476" s="33" t="s">
        <v>1569</v>
      </c>
      <c r="B476" s="20"/>
      <c r="C476" s="20"/>
      <c r="D476" s="22">
        <v>318</v>
      </c>
      <c r="E476" s="22">
        <v>318</v>
      </c>
      <c r="F476" s="20"/>
      <c r="G476" s="20"/>
    </row>
    <row r="477" spans="1:7" ht="15" customHeight="1">
      <c r="A477" s="33" t="s">
        <v>1570</v>
      </c>
      <c r="B477" s="20"/>
      <c r="C477" s="20"/>
      <c r="D477" s="22">
        <v>394.92</v>
      </c>
      <c r="E477" s="22">
        <v>394.92</v>
      </c>
      <c r="F477" s="20"/>
      <c r="G477" s="20"/>
    </row>
    <row r="478" spans="1:7" ht="15" customHeight="1">
      <c r="A478" s="33" t="s">
        <v>1571</v>
      </c>
      <c r="B478" s="20"/>
      <c r="C478" s="20"/>
      <c r="D478" s="22">
        <v>659.32</v>
      </c>
      <c r="E478" s="22">
        <v>659.32</v>
      </c>
      <c r="F478" s="20"/>
      <c r="G478" s="20"/>
    </row>
    <row r="479" spans="1:7" ht="15" customHeight="1">
      <c r="A479" s="33" t="s">
        <v>1572</v>
      </c>
      <c r="B479" s="20"/>
      <c r="C479" s="20"/>
      <c r="D479" s="22">
        <v>929.66</v>
      </c>
      <c r="E479" s="22">
        <v>929.66</v>
      </c>
      <c r="F479" s="20"/>
      <c r="G479" s="20"/>
    </row>
    <row r="480" spans="1:7" ht="15" customHeight="1">
      <c r="A480" s="33" t="s">
        <v>1573</v>
      </c>
      <c r="B480" s="20"/>
      <c r="C480" s="20"/>
      <c r="D480" s="22">
        <v>111.1</v>
      </c>
      <c r="E480" s="22">
        <v>111.1</v>
      </c>
      <c r="F480" s="20"/>
      <c r="G480" s="20"/>
    </row>
    <row r="481" spans="1:7" ht="15" customHeight="1">
      <c r="A481" s="33" t="s">
        <v>1574</v>
      </c>
      <c r="B481" s="20"/>
      <c r="C481" s="20"/>
      <c r="D481" s="22">
        <v>133.05</v>
      </c>
      <c r="E481" s="22">
        <v>133.05</v>
      </c>
      <c r="F481" s="20"/>
      <c r="G481" s="20"/>
    </row>
    <row r="482" spans="1:7" ht="15" customHeight="1">
      <c r="A482" s="33" t="s">
        <v>1575</v>
      </c>
      <c r="B482" s="20"/>
      <c r="C482" s="20"/>
      <c r="D482" s="22">
        <v>307.63</v>
      </c>
      <c r="E482" s="22">
        <v>307.63</v>
      </c>
      <c r="F482" s="20"/>
      <c r="G482" s="20"/>
    </row>
    <row r="483" spans="1:7" ht="15" customHeight="1">
      <c r="A483" s="33" t="s">
        <v>1576</v>
      </c>
      <c r="B483" s="20"/>
      <c r="C483" s="20"/>
      <c r="D483" s="22">
        <v>733.9</v>
      </c>
      <c r="E483" s="22">
        <v>733.9</v>
      </c>
      <c r="F483" s="20"/>
      <c r="G483" s="20"/>
    </row>
    <row r="484" spans="1:7" ht="15" customHeight="1">
      <c r="A484" s="33" t="s">
        <v>1577</v>
      </c>
      <c r="B484" s="20"/>
      <c r="C484" s="20"/>
      <c r="D484" s="22">
        <v>223.73</v>
      </c>
      <c r="E484" s="22">
        <v>223.73</v>
      </c>
      <c r="F484" s="20"/>
      <c r="G484" s="20"/>
    </row>
    <row r="485" spans="1:7" ht="15" customHeight="1">
      <c r="A485" s="33" t="s">
        <v>1578</v>
      </c>
      <c r="B485" s="20"/>
      <c r="C485" s="20"/>
      <c r="D485" s="22">
        <v>298.31</v>
      </c>
      <c r="E485" s="22">
        <v>298.31</v>
      </c>
      <c r="F485" s="20"/>
      <c r="G485" s="20"/>
    </row>
    <row r="486" spans="1:7" ht="15" customHeight="1">
      <c r="A486" s="33" t="s">
        <v>1579</v>
      </c>
      <c r="B486" s="20"/>
      <c r="C486" s="20"/>
      <c r="D486" s="22">
        <v>355.08</v>
      </c>
      <c r="E486" s="22">
        <v>355.08</v>
      </c>
      <c r="F486" s="20"/>
      <c r="G486" s="20"/>
    </row>
    <row r="487" spans="1:7" ht="15" customHeight="1">
      <c r="A487" s="33" t="s">
        <v>1580</v>
      </c>
      <c r="B487" s="20"/>
      <c r="C487" s="20"/>
      <c r="D487" s="22">
        <v>167.22</v>
      </c>
      <c r="E487" s="22">
        <v>167.22</v>
      </c>
      <c r="F487" s="20"/>
      <c r="G487" s="20"/>
    </row>
    <row r="488" spans="1:7" ht="15" customHeight="1">
      <c r="A488" s="33" t="s">
        <v>1581</v>
      </c>
      <c r="B488" s="20"/>
      <c r="C488" s="20"/>
      <c r="D488" s="22">
        <v>89</v>
      </c>
      <c r="E488" s="22">
        <v>89</v>
      </c>
      <c r="F488" s="20"/>
      <c r="G488" s="20"/>
    </row>
    <row r="489" spans="1:7" ht="15" customHeight="1">
      <c r="A489" s="33" t="s">
        <v>1582</v>
      </c>
      <c r="B489" s="20"/>
      <c r="C489" s="20"/>
      <c r="D489" s="22">
        <v>500</v>
      </c>
      <c r="E489" s="22">
        <v>500</v>
      </c>
      <c r="F489" s="20"/>
      <c r="G489" s="20"/>
    </row>
    <row r="490" spans="1:7" ht="15" customHeight="1">
      <c r="A490" s="33" t="s">
        <v>1583</v>
      </c>
      <c r="B490" s="20"/>
      <c r="C490" s="20"/>
      <c r="D490" s="22">
        <v>105.14</v>
      </c>
      <c r="E490" s="22">
        <v>105.14</v>
      </c>
      <c r="F490" s="20"/>
      <c r="G490" s="20"/>
    </row>
    <row r="491" spans="1:7" ht="15" customHeight="1">
      <c r="A491" s="33" t="s">
        <v>1584</v>
      </c>
      <c r="B491" s="20"/>
      <c r="C491" s="20"/>
      <c r="D491" s="22">
        <v>86.16</v>
      </c>
      <c r="E491" s="22">
        <v>86.16</v>
      </c>
      <c r="F491" s="20"/>
      <c r="G491" s="20"/>
    </row>
    <row r="492" spans="1:7" ht="15" customHeight="1">
      <c r="A492" s="33" t="s">
        <v>1585</v>
      </c>
      <c r="B492" s="20"/>
      <c r="C492" s="20"/>
      <c r="D492" s="22">
        <v>7.5</v>
      </c>
      <c r="E492" s="22">
        <v>7.5</v>
      </c>
      <c r="F492" s="20"/>
      <c r="G492" s="20"/>
    </row>
    <row r="493" spans="1:7" ht="15" customHeight="1">
      <c r="A493" s="33" t="s">
        <v>1586</v>
      </c>
      <c r="B493" s="20"/>
      <c r="C493" s="20"/>
      <c r="D493" s="22">
        <v>258.92</v>
      </c>
      <c r="E493" s="22">
        <v>258.92</v>
      </c>
      <c r="F493" s="20"/>
      <c r="G493" s="20"/>
    </row>
    <row r="494" spans="1:7" ht="15" customHeight="1">
      <c r="A494" s="33" t="s">
        <v>1587</v>
      </c>
      <c r="B494" s="20"/>
      <c r="C494" s="20"/>
      <c r="D494" s="22">
        <v>279.66</v>
      </c>
      <c r="E494" s="22">
        <v>279.66</v>
      </c>
      <c r="F494" s="20"/>
      <c r="G494" s="20"/>
    </row>
    <row r="495" spans="1:7" ht="15" customHeight="1">
      <c r="A495" s="33" t="s">
        <v>1588</v>
      </c>
      <c r="B495" s="20"/>
      <c r="C495" s="20"/>
      <c r="D495" s="22">
        <v>152.54</v>
      </c>
      <c r="E495" s="22">
        <v>152.54</v>
      </c>
      <c r="F495" s="20"/>
      <c r="G495" s="20"/>
    </row>
    <row r="496" spans="1:7" ht="15" customHeight="1">
      <c r="A496" s="33" t="s">
        <v>1589</v>
      </c>
      <c r="B496" s="20"/>
      <c r="C496" s="20"/>
      <c r="D496" s="22">
        <v>109.15</v>
      </c>
      <c r="E496" s="22">
        <v>109.15</v>
      </c>
      <c r="F496" s="20"/>
      <c r="G496" s="20"/>
    </row>
    <row r="497" spans="1:7" ht="15" customHeight="1">
      <c r="A497" s="33" t="s">
        <v>1590</v>
      </c>
      <c r="B497" s="20"/>
      <c r="C497" s="20"/>
      <c r="D497" s="22">
        <v>50.85</v>
      </c>
      <c r="E497" s="22">
        <v>50.85</v>
      </c>
      <c r="F497" s="20"/>
      <c r="G497" s="20"/>
    </row>
    <row r="498" spans="1:7" ht="15" customHeight="1">
      <c r="A498" s="33" t="s">
        <v>1591</v>
      </c>
      <c r="B498" s="20"/>
      <c r="C498" s="20"/>
      <c r="D498" s="22">
        <v>123.98</v>
      </c>
      <c r="E498" s="22">
        <v>123.98</v>
      </c>
      <c r="F498" s="20"/>
      <c r="G498" s="20"/>
    </row>
    <row r="499" spans="1:7" ht="15" customHeight="1">
      <c r="A499" s="33" t="s">
        <v>1592</v>
      </c>
      <c r="B499" s="20"/>
      <c r="C499" s="20"/>
      <c r="D499" s="22">
        <v>609.32</v>
      </c>
      <c r="E499" s="22">
        <v>609.32</v>
      </c>
      <c r="F499" s="20"/>
      <c r="G499" s="20"/>
    </row>
    <row r="500" spans="1:7" ht="15" customHeight="1">
      <c r="A500" s="33" t="s">
        <v>1593</v>
      </c>
      <c r="B500" s="20"/>
      <c r="C500" s="20"/>
      <c r="D500" s="22">
        <v>381.36</v>
      </c>
      <c r="E500" s="22">
        <v>381.36</v>
      </c>
      <c r="F500" s="20"/>
      <c r="G500" s="20"/>
    </row>
    <row r="501" spans="1:7" ht="15" customHeight="1">
      <c r="A501" s="33" t="s">
        <v>1594</v>
      </c>
      <c r="B501" s="20"/>
      <c r="C501" s="20"/>
      <c r="D501" s="22">
        <v>412.96</v>
      </c>
      <c r="E501" s="22">
        <v>412.96</v>
      </c>
      <c r="F501" s="20"/>
      <c r="G501" s="20"/>
    </row>
    <row r="502" spans="1:7" ht="15" customHeight="1">
      <c r="A502" s="33" t="s">
        <v>1595</v>
      </c>
      <c r="B502" s="20"/>
      <c r="C502" s="20"/>
      <c r="D502" s="21">
        <v>1376.27</v>
      </c>
      <c r="E502" s="21">
        <v>1376.27</v>
      </c>
      <c r="F502" s="20"/>
      <c r="G502" s="20"/>
    </row>
    <row r="503" spans="1:7" ht="15" customHeight="1">
      <c r="A503" s="33" t="s">
        <v>1596</v>
      </c>
      <c r="B503" s="20"/>
      <c r="C503" s="20"/>
      <c r="D503" s="22">
        <v>19</v>
      </c>
      <c r="E503" s="22">
        <v>19</v>
      </c>
      <c r="F503" s="20"/>
      <c r="G503" s="20"/>
    </row>
    <row r="504" spans="1:7" ht="15" customHeight="1">
      <c r="A504" s="33" t="s">
        <v>1597</v>
      </c>
      <c r="B504" s="20"/>
      <c r="C504" s="20"/>
      <c r="D504" s="22">
        <v>201.42</v>
      </c>
      <c r="E504" s="22">
        <v>201.42</v>
      </c>
      <c r="F504" s="20"/>
      <c r="G504" s="20"/>
    </row>
    <row r="505" spans="1:7" ht="15" customHeight="1">
      <c r="A505" s="33" t="s">
        <v>1598</v>
      </c>
      <c r="B505" s="20"/>
      <c r="C505" s="20"/>
      <c r="D505" s="21">
        <v>11911.88</v>
      </c>
      <c r="E505" s="21">
        <v>11911.88</v>
      </c>
      <c r="F505" s="20"/>
      <c r="G505" s="20"/>
    </row>
    <row r="506" spans="1:7" ht="15" customHeight="1">
      <c r="A506" s="33" t="s">
        <v>1599</v>
      </c>
      <c r="B506" s="20"/>
      <c r="C506" s="20"/>
      <c r="D506" s="21">
        <v>6301.76</v>
      </c>
      <c r="E506" s="21">
        <v>6301.76</v>
      </c>
      <c r="F506" s="20"/>
      <c r="G506" s="20"/>
    </row>
    <row r="507" spans="1:7" ht="15" customHeight="1">
      <c r="A507" s="33" t="s">
        <v>1600</v>
      </c>
      <c r="B507" s="20"/>
      <c r="C507" s="20"/>
      <c r="D507" s="21">
        <v>9152.54</v>
      </c>
      <c r="E507" s="21">
        <v>9152.54</v>
      </c>
      <c r="F507" s="20"/>
      <c r="G507" s="20"/>
    </row>
    <row r="508" spans="1:7" ht="15" customHeight="1">
      <c r="A508" s="33" t="s">
        <v>1601</v>
      </c>
      <c r="B508" s="20"/>
      <c r="C508" s="20"/>
      <c r="D508" s="22">
        <v>395</v>
      </c>
      <c r="E508" s="22">
        <v>395</v>
      </c>
      <c r="F508" s="20"/>
      <c r="G508" s="20"/>
    </row>
    <row r="509" spans="1:7" ht="15" customHeight="1">
      <c r="A509" s="33" t="s">
        <v>1602</v>
      </c>
      <c r="B509" s="20"/>
      <c r="C509" s="20"/>
      <c r="D509" s="21">
        <v>1098</v>
      </c>
      <c r="E509" s="21">
        <v>1098</v>
      </c>
      <c r="F509" s="20"/>
      <c r="G509" s="20"/>
    </row>
    <row r="510" spans="1:7" ht="15" customHeight="1">
      <c r="A510" s="33" t="s">
        <v>1603</v>
      </c>
      <c r="B510" s="20"/>
      <c r="C510" s="20"/>
      <c r="D510" s="22">
        <v>878</v>
      </c>
      <c r="E510" s="22">
        <v>878</v>
      </c>
      <c r="F510" s="20"/>
      <c r="G510" s="20"/>
    </row>
    <row r="511" spans="1:7" ht="15" customHeight="1">
      <c r="A511" s="33" t="s">
        <v>1604</v>
      </c>
      <c r="B511" s="20"/>
      <c r="C511" s="20"/>
      <c r="D511" s="21">
        <v>1050.85</v>
      </c>
      <c r="E511" s="21">
        <v>1050.85</v>
      </c>
      <c r="F511" s="20"/>
      <c r="G511" s="20"/>
    </row>
    <row r="512" spans="1:7" ht="15" customHeight="1">
      <c r="A512" s="33" t="s">
        <v>1605</v>
      </c>
      <c r="B512" s="20"/>
      <c r="C512" s="20"/>
      <c r="D512" s="21">
        <v>2127.12</v>
      </c>
      <c r="E512" s="21">
        <v>2127.12</v>
      </c>
      <c r="F512" s="20"/>
      <c r="G512" s="20"/>
    </row>
    <row r="513" spans="1:7" ht="15" customHeight="1">
      <c r="A513" s="33" t="s">
        <v>1606</v>
      </c>
      <c r="B513" s="20"/>
      <c r="C513" s="20"/>
      <c r="D513" s="21">
        <v>1423.73</v>
      </c>
      <c r="E513" s="21">
        <v>1423.73</v>
      </c>
      <c r="F513" s="20"/>
      <c r="G513" s="20"/>
    </row>
    <row r="514" spans="1:7" ht="15" customHeight="1">
      <c r="A514" s="33" t="s">
        <v>1607</v>
      </c>
      <c r="B514" s="20"/>
      <c r="C514" s="20"/>
      <c r="D514" s="22">
        <v>257.03</v>
      </c>
      <c r="E514" s="22">
        <v>257.03</v>
      </c>
      <c r="F514" s="20"/>
      <c r="G514" s="20"/>
    </row>
    <row r="515" spans="1:7" ht="15" customHeight="1">
      <c r="A515" s="33" t="s">
        <v>1608</v>
      </c>
      <c r="B515" s="20"/>
      <c r="C515" s="20"/>
      <c r="D515" s="21">
        <v>12457.63</v>
      </c>
      <c r="E515" s="21">
        <v>12457.63</v>
      </c>
      <c r="F515" s="20"/>
      <c r="G515" s="20"/>
    </row>
    <row r="516" spans="1:7" ht="15" customHeight="1">
      <c r="A516" s="37" t="s">
        <v>1609</v>
      </c>
      <c r="B516" s="40">
        <v>691.54</v>
      </c>
      <c r="C516" s="38"/>
      <c r="D516" s="38"/>
      <c r="E516" s="40">
        <v>691.54</v>
      </c>
      <c r="F516" s="20"/>
      <c r="G516" s="20"/>
    </row>
    <row r="517" spans="1:7" ht="15" customHeight="1">
      <c r="A517" s="33" t="s">
        <v>1610</v>
      </c>
      <c r="B517" s="20"/>
      <c r="C517" s="20"/>
      <c r="D517" s="22">
        <v>62.5</v>
      </c>
      <c r="E517" s="22">
        <v>62.5</v>
      </c>
      <c r="F517" s="20"/>
      <c r="G517" s="20"/>
    </row>
    <row r="518" spans="1:7" ht="15" customHeight="1">
      <c r="A518" s="33" t="s">
        <v>1611</v>
      </c>
      <c r="B518" s="20"/>
      <c r="C518" s="20"/>
      <c r="D518" s="22">
        <v>62.5</v>
      </c>
      <c r="E518" s="22">
        <v>62.5</v>
      </c>
      <c r="F518" s="20"/>
      <c r="G518" s="20"/>
    </row>
    <row r="519" spans="1:7" ht="15" customHeight="1">
      <c r="A519" s="33" t="s">
        <v>1612</v>
      </c>
      <c r="B519" s="20"/>
      <c r="C519" s="20"/>
      <c r="D519" s="22">
        <v>216.1</v>
      </c>
      <c r="E519" s="22">
        <v>216.1</v>
      </c>
      <c r="F519" s="20"/>
      <c r="G519" s="20"/>
    </row>
    <row r="520" spans="1:7" ht="15" customHeight="1">
      <c r="A520" s="33" t="s">
        <v>1613</v>
      </c>
      <c r="B520" s="20"/>
      <c r="C520" s="20"/>
      <c r="D520" s="22">
        <v>116</v>
      </c>
      <c r="E520" s="22">
        <v>116</v>
      </c>
      <c r="F520" s="20"/>
      <c r="G520" s="20"/>
    </row>
    <row r="521" spans="1:7" ht="15" customHeight="1">
      <c r="A521" s="33" t="s">
        <v>1614</v>
      </c>
      <c r="B521" s="20"/>
      <c r="C521" s="20"/>
      <c r="D521" s="22">
        <v>254.24</v>
      </c>
      <c r="E521" s="22">
        <v>254.24</v>
      </c>
      <c r="F521" s="20"/>
      <c r="G521" s="20"/>
    </row>
    <row r="522" spans="1:7" ht="15" customHeight="1">
      <c r="A522" s="33" t="s">
        <v>1615</v>
      </c>
      <c r="B522" s="20"/>
      <c r="C522" s="20"/>
      <c r="D522" s="22">
        <v>105</v>
      </c>
      <c r="E522" s="22">
        <v>105</v>
      </c>
      <c r="F522" s="20"/>
      <c r="G522" s="20"/>
    </row>
    <row r="523" spans="1:7" ht="15" customHeight="1">
      <c r="A523" s="33" t="s">
        <v>1616</v>
      </c>
      <c r="B523" s="20"/>
      <c r="C523" s="20"/>
      <c r="D523" s="22">
        <v>66</v>
      </c>
      <c r="E523" s="22">
        <v>66</v>
      </c>
      <c r="F523" s="20"/>
      <c r="G523" s="20"/>
    </row>
    <row r="524" spans="1:7" ht="15" customHeight="1">
      <c r="A524" s="33" t="s">
        <v>1617</v>
      </c>
      <c r="B524" s="20"/>
      <c r="C524" s="20"/>
      <c r="D524" s="22">
        <v>78</v>
      </c>
      <c r="E524" s="22">
        <v>78</v>
      </c>
      <c r="F524" s="20"/>
      <c r="G524" s="20"/>
    </row>
    <row r="525" spans="1:7" ht="15" customHeight="1">
      <c r="A525" s="33" t="s">
        <v>1618</v>
      </c>
      <c r="B525" s="20"/>
      <c r="C525" s="20"/>
      <c r="D525" s="21">
        <v>1036</v>
      </c>
      <c r="E525" s="21">
        <v>1036</v>
      </c>
      <c r="F525" s="20"/>
      <c r="G525" s="20"/>
    </row>
    <row r="526" spans="1:7" ht="15" customHeight="1">
      <c r="A526" s="33" t="s">
        <v>1619</v>
      </c>
      <c r="B526" s="20"/>
      <c r="C526" s="20"/>
      <c r="D526" s="22">
        <v>439</v>
      </c>
      <c r="E526" s="22">
        <v>439</v>
      </c>
      <c r="F526" s="20"/>
      <c r="G526" s="20"/>
    </row>
    <row r="527" spans="1:7" ht="15" customHeight="1">
      <c r="A527" s="33" t="s">
        <v>1620</v>
      </c>
      <c r="B527" s="20"/>
      <c r="C527" s="20"/>
      <c r="D527" s="22">
        <v>259</v>
      </c>
      <c r="E527" s="22">
        <v>259</v>
      </c>
      <c r="F527" s="20"/>
      <c r="G527" s="20"/>
    </row>
    <row r="528" spans="1:7" ht="15" customHeight="1">
      <c r="A528" s="33" t="s">
        <v>1621</v>
      </c>
      <c r="B528" s="20"/>
      <c r="C528" s="20"/>
      <c r="D528" s="22">
        <v>500</v>
      </c>
      <c r="E528" s="22">
        <v>500</v>
      </c>
      <c r="F528" s="20"/>
      <c r="G528" s="20"/>
    </row>
    <row r="529" spans="1:7" ht="15" customHeight="1">
      <c r="A529" s="33" t="s">
        <v>1622</v>
      </c>
      <c r="B529" s="20"/>
      <c r="C529" s="20"/>
      <c r="D529" s="22">
        <v>227.29</v>
      </c>
      <c r="E529" s="22">
        <v>227.29</v>
      </c>
      <c r="F529" s="20"/>
      <c r="G529" s="20"/>
    </row>
    <row r="530" spans="1:7" ht="15" customHeight="1">
      <c r="A530" s="33" t="s">
        <v>1623</v>
      </c>
      <c r="B530" s="20"/>
      <c r="C530" s="20"/>
      <c r="D530" s="21">
        <v>3702.9</v>
      </c>
      <c r="E530" s="21">
        <v>3702.9</v>
      </c>
      <c r="F530" s="20"/>
      <c r="G530" s="20"/>
    </row>
    <row r="531" spans="1:7" ht="15" customHeight="1">
      <c r="A531" s="33" t="s">
        <v>1624</v>
      </c>
      <c r="B531" s="20"/>
      <c r="C531" s="20"/>
      <c r="D531" s="21">
        <v>1050</v>
      </c>
      <c r="E531" s="21">
        <v>1050</v>
      </c>
      <c r="F531" s="20"/>
      <c r="G531" s="20"/>
    </row>
    <row r="532" spans="1:7" ht="15" customHeight="1">
      <c r="A532" s="37" t="s">
        <v>1625</v>
      </c>
      <c r="B532" s="40">
        <v>244.27</v>
      </c>
      <c r="C532" s="38"/>
      <c r="D532" s="38"/>
      <c r="E532" s="40">
        <v>244.27</v>
      </c>
      <c r="F532" s="20"/>
      <c r="G532" s="20"/>
    </row>
    <row r="533" spans="1:7" ht="15" customHeight="1">
      <c r="A533" s="37" t="s">
        <v>1626</v>
      </c>
      <c r="B533" s="38"/>
      <c r="C533" s="38"/>
      <c r="D533" s="40">
        <v>218</v>
      </c>
      <c r="E533" s="40">
        <v>218</v>
      </c>
      <c r="F533" s="20"/>
      <c r="G533" s="20"/>
    </row>
    <row r="534" spans="1:7" ht="15" customHeight="1">
      <c r="A534" s="37" t="s">
        <v>1627</v>
      </c>
      <c r="B534" s="38"/>
      <c r="C534" s="38"/>
      <c r="D534" s="40">
        <v>363.56</v>
      </c>
      <c r="E534" s="40">
        <v>363.56</v>
      </c>
      <c r="F534" s="20"/>
      <c r="G534" s="20"/>
    </row>
    <row r="535" spans="1:7" ht="15" customHeight="1">
      <c r="A535" s="33" t="s">
        <v>1628</v>
      </c>
      <c r="B535" s="20"/>
      <c r="C535" s="20"/>
      <c r="D535" s="21">
        <v>10544.07</v>
      </c>
      <c r="E535" s="21">
        <v>10544.07</v>
      </c>
      <c r="F535" s="20"/>
      <c r="G535" s="20"/>
    </row>
    <row r="536" spans="1:7" ht="15" customHeight="1">
      <c r="A536" s="33" t="s">
        <v>1629</v>
      </c>
      <c r="B536" s="20"/>
      <c r="C536" s="20"/>
      <c r="D536" s="21">
        <v>25791.53</v>
      </c>
      <c r="E536" s="21">
        <v>25791.53</v>
      </c>
      <c r="F536" s="20"/>
      <c r="G536" s="20"/>
    </row>
    <row r="537" spans="1:7" ht="15" customHeight="1">
      <c r="A537" s="33" t="s">
        <v>1630</v>
      </c>
      <c r="B537" s="20"/>
      <c r="C537" s="20"/>
      <c r="D537" s="22">
        <v>76.27</v>
      </c>
      <c r="E537" s="22">
        <v>76.27</v>
      </c>
      <c r="F537" s="20"/>
      <c r="G537" s="20"/>
    </row>
    <row r="538" spans="1:7" ht="15" customHeight="1">
      <c r="A538" s="33" t="s">
        <v>1631</v>
      </c>
      <c r="B538" s="20"/>
      <c r="C538" s="20"/>
      <c r="D538" s="22">
        <v>198.5</v>
      </c>
      <c r="E538" s="22">
        <v>198.5</v>
      </c>
      <c r="F538" s="20"/>
      <c r="G538" s="20"/>
    </row>
    <row r="539" spans="1:7" ht="15" customHeight="1">
      <c r="A539" s="33" t="s">
        <v>1632</v>
      </c>
      <c r="B539" s="20"/>
      <c r="C539" s="20"/>
      <c r="D539" s="21">
        <v>50000</v>
      </c>
      <c r="E539" s="21">
        <v>50000</v>
      </c>
      <c r="F539" s="20"/>
      <c r="G539" s="20"/>
    </row>
    <row r="540" spans="1:7" ht="15" customHeight="1">
      <c r="A540" s="33" t="s">
        <v>1633</v>
      </c>
      <c r="B540" s="20"/>
      <c r="C540" s="20"/>
      <c r="D540" s="22">
        <v>466.1</v>
      </c>
      <c r="E540" s="22">
        <v>466.1</v>
      </c>
      <c r="F540" s="20"/>
      <c r="G540" s="20"/>
    </row>
    <row r="541" spans="1:7" ht="15" customHeight="1">
      <c r="A541" s="33" t="s">
        <v>1634</v>
      </c>
      <c r="B541" s="20"/>
      <c r="C541" s="20"/>
      <c r="D541" s="22">
        <v>442.37</v>
      </c>
      <c r="E541" s="22">
        <v>442.37</v>
      </c>
      <c r="F541" s="20"/>
      <c r="G541" s="20"/>
    </row>
    <row r="542" spans="1:7" ht="15" customHeight="1">
      <c r="A542" s="33" t="s">
        <v>1635</v>
      </c>
      <c r="B542" s="20"/>
      <c r="C542" s="20"/>
      <c r="D542" s="22">
        <v>84.75</v>
      </c>
      <c r="E542" s="22">
        <v>84.75</v>
      </c>
      <c r="F542" s="20"/>
      <c r="G542" s="20"/>
    </row>
    <row r="543" spans="1:7" ht="15" customHeight="1">
      <c r="A543" s="33" t="s">
        <v>1636</v>
      </c>
      <c r="B543" s="20"/>
      <c r="C543" s="20"/>
      <c r="D543" s="22">
        <v>96.61</v>
      </c>
      <c r="E543" s="22">
        <v>96.61</v>
      </c>
      <c r="F543" s="20"/>
      <c r="G543" s="20"/>
    </row>
    <row r="544" spans="1:7" ht="15" customHeight="1">
      <c r="A544" s="33" t="s">
        <v>1637</v>
      </c>
      <c r="B544" s="20"/>
      <c r="C544" s="20"/>
      <c r="D544" s="22">
        <v>566.76</v>
      </c>
      <c r="E544" s="22">
        <v>566.76</v>
      </c>
      <c r="F544" s="20"/>
      <c r="G544" s="20"/>
    </row>
    <row r="545" spans="1:7" ht="15" customHeight="1">
      <c r="A545" s="33" t="s">
        <v>1638</v>
      </c>
      <c r="B545" s="20"/>
      <c r="C545" s="20"/>
      <c r="D545" s="22">
        <v>240.68</v>
      </c>
      <c r="E545" s="22">
        <v>240.68</v>
      </c>
      <c r="F545" s="20"/>
      <c r="G545" s="20"/>
    </row>
    <row r="546" spans="1:7" ht="15" customHeight="1">
      <c r="A546" s="33" t="s">
        <v>1639</v>
      </c>
      <c r="B546" s="20"/>
      <c r="C546" s="20"/>
      <c r="D546" s="21">
        <v>4385.59</v>
      </c>
      <c r="E546" s="21">
        <v>2122.06</v>
      </c>
      <c r="F546" s="21">
        <v>2263.53</v>
      </c>
      <c r="G546" s="20"/>
    </row>
    <row r="547" spans="1:7" ht="15" customHeight="1">
      <c r="A547" s="33" t="s">
        <v>1640</v>
      </c>
      <c r="B547" s="20"/>
      <c r="C547" s="20"/>
      <c r="D547" s="22">
        <v>139</v>
      </c>
      <c r="E547" s="22">
        <v>139</v>
      </c>
      <c r="F547" s="20"/>
      <c r="G547" s="20"/>
    </row>
    <row r="548" spans="1:7" ht="15" customHeight="1">
      <c r="A548" s="33" t="s">
        <v>1641</v>
      </c>
      <c r="B548" s="20"/>
      <c r="C548" s="20"/>
      <c r="D548" s="21">
        <v>3718.9</v>
      </c>
      <c r="E548" s="21">
        <v>3718.9</v>
      </c>
      <c r="F548" s="20"/>
      <c r="G548" s="20"/>
    </row>
    <row r="549" spans="1:7" ht="15" customHeight="1">
      <c r="A549" s="33" t="s">
        <v>1642</v>
      </c>
      <c r="B549" s="20"/>
      <c r="C549" s="20"/>
      <c r="D549" s="21">
        <v>6207.63</v>
      </c>
      <c r="E549" s="21">
        <v>6207.63</v>
      </c>
      <c r="F549" s="20"/>
      <c r="G549" s="20"/>
    </row>
    <row r="550" spans="1:7" ht="15" customHeight="1">
      <c r="A550" s="33" t="s">
        <v>1643</v>
      </c>
      <c r="B550" s="20"/>
      <c r="C550" s="20"/>
      <c r="D550" s="22">
        <v>923.73</v>
      </c>
      <c r="E550" s="22">
        <v>923.73</v>
      </c>
      <c r="F550" s="20"/>
      <c r="G550" s="20"/>
    </row>
    <row r="551" spans="1:7" ht="15" customHeight="1">
      <c r="A551" s="37" t="s">
        <v>1644</v>
      </c>
      <c r="B551" s="40">
        <v>244.26</v>
      </c>
      <c r="C551" s="38"/>
      <c r="D551" s="38"/>
      <c r="E551" s="40">
        <v>244.26</v>
      </c>
      <c r="F551" s="20"/>
      <c r="G551" s="20"/>
    </row>
    <row r="552" spans="1:7" ht="15" customHeight="1">
      <c r="A552" s="33" t="s">
        <v>1645</v>
      </c>
      <c r="B552" s="20"/>
      <c r="C552" s="20"/>
      <c r="D552" s="21">
        <v>10296.61</v>
      </c>
      <c r="E552" s="20"/>
      <c r="F552" s="21">
        <v>10296.61</v>
      </c>
      <c r="G552" s="20"/>
    </row>
    <row r="553" spans="1:7" ht="15" customHeight="1">
      <c r="A553" s="33" t="s">
        <v>1646</v>
      </c>
      <c r="B553" s="20"/>
      <c r="C553" s="20"/>
      <c r="D553" s="21">
        <v>1282.2</v>
      </c>
      <c r="E553" s="21">
        <v>1282.2</v>
      </c>
      <c r="F553" s="20"/>
      <c r="G553" s="20"/>
    </row>
    <row r="554" spans="1:7" ht="15" customHeight="1">
      <c r="A554" s="33" t="s">
        <v>1647</v>
      </c>
      <c r="B554" s="20"/>
      <c r="C554" s="20"/>
      <c r="D554" s="22">
        <v>279.66</v>
      </c>
      <c r="E554" s="22">
        <v>279.66</v>
      </c>
      <c r="F554" s="20"/>
      <c r="G554" s="20"/>
    </row>
    <row r="555" spans="1:7" ht="15" customHeight="1">
      <c r="A555" s="33" t="s">
        <v>1648</v>
      </c>
      <c r="B555" s="20"/>
      <c r="C555" s="20"/>
      <c r="D555" s="21">
        <v>2430</v>
      </c>
      <c r="E555" s="21">
        <v>2430</v>
      </c>
      <c r="F555" s="20"/>
      <c r="G555" s="20"/>
    </row>
    <row r="556" spans="1:7" ht="15" customHeight="1">
      <c r="A556" s="33" t="s">
        <v>1649</v>
      </c>
      <c r="B556" s="20"/>
      <c r="C556" s="20"/>
      <c r="D556" s="22">
        <v>508.47</v>
      </c>
      <c r="E556" s="22">
        <v>508.47</v>
      </c>
      <c r="F556" s="20"/>
      <c r="G556" s="20"/>
    </row>
    <row r="557" spans="1:7" ht="15" customHeight="1">
      <c r="A557" s="33" t="s">
        <v>1650</v>
      </c>
      <c r="B557" s="20"/>
      <c r="C557" s="20"/>
      <c r="D557" s="22">
        <v>785</v>
      </c>
      <c r="E557" s="22">
        <v>785</v>
      </c>
      <c r="F557" s="20"/>
      <c r="G557" s="20"/>
    </row>
    <row r="558" spans="1:7" ht="15" customHeight="1">
      <c r="A558" s="33" t="s">
        <v>1651</v>
      </c>
      <c r="B558" s="20"/>
      <c r="C558" s="20"/>
      <c r="D558" s="22">
        <v>395</v>
      </c>
      <c r="E558" s="22">
        <v>395</v>
      </c>
      <c r="F558" s="20"/>
      <c r="G558" s="20"/>
    </row>
    <row r="559" spans="1:7" ht="15" customHeight="1">
      <c r="A559" s="33" t="s">
        <v>1652</v>
      </c>
      <c r="B559" s="20"/>
      <c r="C559" s="20"/>
      <c r="D559" s="22">
        <v>645</v>
      </c>
      <c r="E559" s="22">
        <v>645</v>
      </c>
      <c r="F559" s="20"/>
      <c r="G559" s="20"/>
    </row>
    <row r="560" spans="1:7" ht="15" customHeight="1">
      <c r="A560" s="33" t="s">
        <v>1653</v>
      </c>
      <c r="B560" s="20"/>
      <c r="C560" s="20"/>
      <c r="D560" s="21">
        <v>5423.72</v>
      </c>
      <c r="E560" s="21">
        <v>5423.72</v>
      </c>
      <c r="F560" s="20"/>
      <c r="G560" s="20"/>
    </row>
    <row r="561" spans="1:7" ht="15" customHeight="1">
      <c r="A561" s="33" t="s">
        <v>1654</v>
      </c>
      <c r="B561" s="20"/>
      <c r="C561" s="20"/>
      <c r="D561" s="21">
        <v>1551.55</v>
      </c>
      <c r="E561" s="21">
        <v>1551.55</v>
      </c>
      <c r="F561" s="20"/>
      <c r="G561" s="20"/>
    </row>
    <row r="562" spans="1:7" ht="15" customHeight="1">
      <c r="A562" s="33" t="s">
        <v>1655</v>
      </c>
      <c r="B562" s="20"/>
      <c r="C562" s="20"/>
      <c r="D562" s="21">
        <v>1697.03</v>
      </c>
      <c r="E562" s="21">
        <v>1697.03</v>
      </c>
      <c r="F562" s="20"/>
      <c r="G562" s="20"/>
    </row>
    <row r="563" spans="1:7" ht="15" customHeight="1">
      <c r="A563" s="33" t="s">
        <v>1656</v>
      </c>
      <c r="B563" s="20"/>
      <c r="C563" s="20"/>
      <c r="D563" s="21">
        <v>1355.93</v>
      </c>
      <c r="E563" s="21">
        <v>1355.93</v>
      </c>
      <c r="F563" s="20"/>
      <c r="G563" s="20"/>
    </row>
    <row r="564" spans="1:7" ht="15" customHeight="1">
      <c r="A564" s="33" t="s">
        <v>1657</v>
      </c>
      <c r="B564" s="20"/>
      <c r="C564" s="20"/>
      <c r="D564" s="21">
        <v>1474.58</v>
      </c>
      <c r="E564" s="21">
        <v>1474.58</v>
      </c>
      <c r="F564" s="20"/>
      <c r="G564" s="20"/>
    </row>
    <row r="565" spans="1:7" ht="15" customHeight="1">
      <c r="A565" s="33" t="s">
        <v>1658</v>
      </c>
      <c r="B565" s="20"/>
      <c r="C565" s="20"/>
      <c r="D565" s="21">
        <v>1135.14</v>
      </c>
      <c r="E565" s="21">
        <v>1135.14</v>
      </c>
      <c r="F565" s="20"/>
      <c r="G565" s="20"/>
    </row>
    <row r="566" spans="1:7" ht="15" customHeight="1">
      <c r="A566" s="33" t="s">
        <v>1659</v>
      </c>
      <c r="B566" s="20"/>
      <c r="C566" s="20"/>
      <c r="D566" s="21">
        <v>1226.68</v>
      </c>
      <c r="E566" s="21">
        <v>1226.68</v>
      </c>
      <c r="F566" s="20"/>
      <c r="G566" s="20"/>
    </row>
    <row r="567" spans="1:7" ht="15" customHeight="1">
      <c r="A567" s="33" t="s">
        <v>1660</v>
      </c>
      <c r="B567" s="20"/>
      <c r="C567" s="20"/>
      <c r="D567" s="21">
        <v>2506.21</v>
      </c>
      <c r="E567" s="21">
        <v>2108.21</v>
      </c>
      <c r="F567" s="22">
        <v>398</v>
      </c>
      <c r="G567" s="20"/>
    </row>
    <row r="568" spans="1:7" ht="15" customHeight="1">
      <c r="A568" s="33" t="s">
        <v>1661</v>
      </c>
      <c r="B568" s="20"/>
      <c r="C568" s="20"/>
      <c r="D568" s="22">
        <v>289</v>
      </c>
      <c r="E568" s="22">
        <v>289</v>
      </c>
      <c r="F568" s="20"/>
      <c r="G568" s="20"/>
    </row>
    <row r="569" spans="1:7" ht="15" customHeight="1">
      <c r="A569" s="33" t="s">
        <v>1662</v>
      </c>
      <c r="B569" s="20"/>
      <c r="C569" s="20"/>
      <c r="D569" s="21">
        <v>1135.14</v>
      </c>
      <c r="E569" s="21">
        <v>1135.14</v>
      </c>
      <c r="F569" s="20"/>
      <c r="G569" s="20"/>
    </row>
    <row r="570" spans="1:7" ht="15" customHeight="1">
      <c r="A570" s="33" t="s">
        <v>1663</v>
      </c>
      <c r="B570" s="20"/>
      <c r="C570" s="20"/>
      <c r="D570" s="22">
        <v>775.42</v>
      </c>
      <c r="E570" s="22">
        <v>775.42</v>
      </c>
      <c r="F570" s="20"/>
      <c r="G570" s="20"/>
    </row>
    <row r="571" spans="1:7" ht="15" customHeight="1">
      <c r="A571" s="33" t="s">
        <v>1664</v>
      </c>
      <c r="B571" s="20"/>
      <c r="C571" s="20"/>
      <c r="D571" s="21">
        <v>10178.54</v>
      </c>
      <c r="E571" s="21">
        <v>10178.54</v>
      </c>
      <c r="F571" s="20"/>
      <c r="G571" s="20"/>
    </row>
    <row r="572" spans="1:7" ht="15" customHeight="1">
      <c r="A572" s="33" t="s">
        <v>1665</v>
      </c>
      <c r="B572" s="20"/>
      <c r="C572" s="20"/>
      <c r="D572" s="22">
        <v>874.58</v>
      </c>
      <c r="E572" s="22">
        <v>874.58</v>
      </c>
      <c r="F572" s="20"/>
      <c r="G572" s="20"/>
    </row>
    <row r="573" spans="1:8" ht="15" customHeight="1">
      <c r="A573" s="34" t="s">
        <v>1666</v>
      </c>
      <c r="B573" s="35">
        <v>34927.42</v>
      </c>
      <c r="C573" s="36"/>
      <c r="D573" s="35">
        <v>2144235.66</v>
      </c>
      <c r="E573" s="35">
        <v>1808187.38</v>
      </c>
      <c r="F573" s="35">
        <v>370975.7</v>
      </c>
      <c r="G573" s="36"/>
      <c r="H573" s="45">
        <f>E13+E36+E37+E45+E46+E75+E76+E159+E160+E184+E193+E195+E196+E197+E198+E199+E200+E201+E202+E203+E204+E217+E218+E226+E228+E229+E252+E299+E300+E318+E319+E320+E321+E334+E351+E360+E361+E362+E390+E406+E414+E415+E516+E532+E533+E534+E551</f>
        <v>245255.52999999997</v>
      </c>
    </row>
    <row r="574" spans="1:7" ht="15" customHeight="1">
      <c r="A574" s="19"/>
      <c r="B574" s="19"/>
      <c r="C574" s="19"/>
      <c r="D574" s="19"/>
      <c r="E574" s="44">
        <f>E573-H573</f>
        <v>1562931.8499999999</v>
      </c>
      <c r="F574" s="19"/>
      <c r="G574" s="19"/>
    </row>
    <row r="575" spans="1:7" ht="15" customHeight="1">
      <c r="A575" s="19"/>
      <c r="B575" s="19"/>
      <c r="C575" s="19"/>
      <c r="D575" s="19"/>
      <c r="E575" s="19"/>
      <c r="F575" s="19"/>
      <c r="G575" s="19"/>
    </row>
    <row r="576" spans="1:7" ht="15" customHeight="1">
      <c r="A576" s="19"/>
      <c r="B576" s="19"/>
      <c r="C576" s="19"/>
      <c r="D576" s="19"/>
      <c r="E576" s="19"/>
      <c r="F576" s="19"/>
      <c r="G576" s="19"/>
    </row>
    <row r="577" spans="1:7" ht="15" customHeight="1">
      <c r="A577" s="19"/>
      <c r="B577" s="19"/>
      <c r="C577" s="19"/>
      <c r="D577" s="19"/>
      <c r="E577" s="19"/>
      <c r="F577" s="19"/>
      <c r="G577" s="19"/>
    </row>
    <row r="578" spans="1:7" ht="15" customHeight="1">
      <c r="A578" s="19"/>
      <c r="B578" s="19"/>
      <c r="C578" s="19"/>
      <c r="D578" s="19"/>
      <c r="E578" s="19"/>
      <c r="F578" s="19"/>
      <c r="G578" s="19"/>
    </row>
    <row r="579" spans="1:7" ht="15" customHeight="1">
      <c r="A579" s="19"/>
      <c r="B579" s="19"/>
      <c r="C579" s="19"/>
      <c r="D579" s="19"/>
      <c r="E579" s="19"/>
      <c r="F579" s="19"/>
      <c r="G579" s="19"/>
    </row>
    <row r="580" spans="1:7" ht="15" customHeight="1">
      <c r="A580" s="19"/>
      <c r="B580" s="19"/>
      <c r="C580" s="19"/>
      <c r="D580" s="19"/>
      <c r="E580" s="19"/>
      <c r="F580" s="19"/>
      <c r="G580" s="19"/>
    </row>
    <row r="581" spans="1:7" ht="15" customHeight="1">
      <c r="A581" s="19"/>
      <c r="B581" s="19"/>
      <c r="C581" s="19"/>
      <c r="D581" s="19"/>
      <c r="E581" s="19"/>
      <c r="F581" s="19"/>
      <c r="G581" s="19"/>
    </row>
    <row r="582" spans="1:7" ht="15" customHeight="1">
      <c r="A582" s="19"/>
      <c r="B582" s="19"/>
      <c r="C582" s="19"/>
      <c r="D582" s="19"/>
      <c r="E582" s="19"/>
      <c r="F582" s="19"/>
      <c r="G582" s="19"/>
    </row>
    <row r="583" spans="1:7" ht="15" customHeight="1">
      <c r="A583" s="19"/>
      <c r="B583" s="19"/>
      <c r="C583" s="19"/>
      <c r="D583" s="19"/>
      <c r="E583" s="19"/>
      <c r="F583" s="19"/>
      <c r="G583" s="19"/>
    </row>
    <row r="584" spans="1:7" ht="15" customHeight="1">
      <c r="A584" s="19"/>
      <c r="B584" s="19"/>
      <c r="C584" s="19"/>
      <c r="D584" s="19"/>
      <c r="E584" s="19"/>
      <c r="F584" s="19"/>
      <c r="G584" s="19"/>
    </row>
    <row r="585" spans="1:7" ht="15" customHeight="1">
      <c r="A585" s="19"/>
      <c r="B585" s="19"/>
      <c r="C585" s="19"/>
      <c r="D585" s="19"/>
      <c r="E585" s="19"/>
      <c r="F585" s="19"/>
      <c r="G585" s="19"/>
    </row>
    <row r="586" spans="1:7" ht="15" customHeight="1">
      <c r="A586" s="19"/>
      <c r="B586" s="19"/>
      <c r="C586" s="19"/>
      <c r="D586" s="19"/>
      <c r="E586" s="19"/>
      <c r="F586" s="19"/>
      <c r="G586" s="19"/>
    </row>
    <row r="587" spans="1:7" ht="15" customHeight="1">
      <c r="A587" s="19"/>
      <c r="B587" s="19"/>
      <c r="C587" s="19"/>
      <c r="D587" s="19"/>
      <c r="E587" s="19"/>
      <c r="F587" s="19"/>
      <c r="G587" s="19"/>
    </row>
    <row r="588" spans="1:7" ht="15" customHeight="1">
      <c r="A588" s="19"/>
      <c r="B588" s="19"/>
      <c r="C588" s="19"/>
      <c r="D588" s="19"/>
      <c r="E588" s="19"/>
      <c r="F588" s="19"/>
      <c r="G588" s="19"/>
    </row>
    <row r="589" spans="1:7" ht="15" customHeight="1">
      <c r="A589" s="19"/>
      <c r="B589" s="19"/>
      <c r="C589" s="19"/>
      <c r="D589" s="19"/>
      <c r="E589" s="19"/>
      <c r="F589" s="19"/>
      <c r="G589" s="19"/>
    </row>
    <row r="590" spans="1:7" ht="15" customHeight="1">
      <c r="A590" s="19"/>
      <c r="B590" s="19"/>
      <c r="C590" s="19"/>
      <c r="D590" s="19"/>
      <c r="E590" s="19"/>
      <c r="F590" s="19"/>
      <c r="G590" s="19"/>
    </row>
    <row r="591" spans="1:7" ht="15" customHeight="1">
      <c r="A591" s="19"/>
      <c r="B591" s="19"/>
      <c r="C591" s="19"/>
      <c r="D591" s="19"/>
      <c r="E591" s="19"/>
      <c r="F591" s="19"/>
      <c r="G591" s="19"/>
    </row>
    <row r="592" spans="1:7" ht="15" customHeight="1">
      <c r="A592" s="19"/>
      <c r="B592" s="19"/>
      <c r="C592" s="19"/>
      <c r="D592" s="19"/>
      <c r="E592" s="19"/>
      <c r="F592" s="19"/>
      <c r="G592" s="19"/>
    </row>
    <row r="593" spans="1:7" ht="15" customHeight="1">
      <c r="A593" s="19"/>
      <c r="B593" s="19"/>
      <c r="C593" s="19"/>
      <c r="D593" s="19"/>
      <c r="E593" s="19"/>
      <c r="F593" s="19"/>
      <c r="G593" s="19"/>
    </row>
    <row r="594" spans="1:7" ht="15" customHeight="1">
      <c r="A594" s="19"/>
      <c r="B594" s="19"/>
      <c r="C594" s="19"/>
      <c r="D594" s="19"/>
      <c r="E594" s="19"/>
      <c r="F594" s="19"/>
      <c r="G594" s="19"/>
    </row>
    <row r="595" spans="1:7" ht="15" customHeight="1">
      <c r="A595" s="19"/>
      <c r="B595" s="19"/>
      <c r="C595" s="19"/>
      <c r="D595" s="19"/>
      <c r="E595" s="19"/>
      <c r="F595" s="19"/>
      <c r="G595" s="19"/>
    </row>
    <row r="596" spans="1:7" ht="15" customHeight="1">
      <c r="A596" s="19"/>
      <c r="B596" s="19"/>
      <c r="C596" s="19"/>
      <c r="D596" s="19"/>
      <c r="E596" s="19"/>
      <c r="F596" s="19"/>
      <c r="G596" s="19"/>
    </row>
    <row r="597" spans="1:7" ht="15" customHeight="1">
      <c r="A597" s="19"/>
      <c r="B597" s="19"/>
      <c r="C597" s="19"/>
      <c r="D597" s="19"/>
      <c r="E597" s="19"/>
      <c r="F597" s="19"/>
      <c r="G597" s="19"/>
    </row>
    <row r="598" spans="1:7" ht="15" customHeight="1">
      <c r="A598" s="19"/>
      <c r="B598" s="19"/>
      <c r="C598" s="19"/>
      <c r="D598" s="19"/>
      <c r="E598" s="19"/>
      <c r="F598" s="19"/>
      <c r="G598" s="19"/>
    </row>
    <row r="599" spans="1:7" ht="15" customHeight="1">
      <c r="A599" s="19"/>
      <c r="B599" s="19"/>
      <c r="C599" s="19"/>
      <c r="D599" s="19"/>
      <c r="E599" s="19"/>
      <c r="F599" s="19"/>
      <c r="G599" s="19"/>
    </row>
    <row r="600" spans="1:7" ht="15" customHeight="1">
      <c r="A600" s="19"/>
      <c r="B600" s="19"/>
      <c r="C600" s="19"/>
      <c r="D600" s="19"/>
      <c r="E600" s="19"/>
      <c r="F600" s="19"/>
      <c r="G600" s="19"/>
    </row>
    <row r="601" spans="1:7" ht="15" customHeight="1">
      <c r="A601" s="19"/>
      <c r="B601" s="19"/>
      <c r="C601" s="19"/>
      <c r="D601" s="19"/>
      <c r="E601" s="19"/>
      <c r="F601" s="19"/>
      <c r="G601" s="19"/>
    </row>
    <row r="602" spans="1:7" ht="15" customHeight="1">
      <c r="A602" s="19"/>
      <c r="B602" s="19"/>
      <c r="C602" s="19"/>
      <c r="D602" s="19"/>
      <c r="E602" s="19"/>
      <c r="F602" s="19"/>
      <c r="G602" s="19"/>
    </row>
    <row r="603" spans="1:7" ht="15" customHeight="1">
      <c r="A603" s="19"/>
      <c r="B603" s="19"/>
      <c r="C603" s="19"/>
      <c r="D603" s="19"/>
      <c r="E603" s="19"/>
      <c r="F603" s="19"/>
      <c r="G603" s="19"/>
    </row>
    <row r="604" spans="1:7" ht="15" customHeight="1">
      <c r="A604" s="19"/>
      <c r="B604" s="19"/>
      <c r="C604" s="19"/>
      <c r="D604" s="19"/>
      <c r="E604" s="19"/>
      <c r="F604" s="19"/>
      <c r="G604" s="19"/>
    </row>
    <row r="605" spans="1:7" ht="15" customHeight="1">
      <c r="A605" s="19"/>
      <c r="B605" s="19"/>
      <c r="C605" s="19"/>
      <c r="D605" s="19"/>
      <c r="E605" s="19"/>
      <c r="F605" s="19"/>
      <c r="G605" s="19"/>
    </row>
  </sheetData>
  <sheetProtection/>
  <mergeCells count="11">
    <mergeCell ref="B7:B8"/>
    <mergeCell ref="C7:C8"/>
    <mergeCell ref="D7:D8"/>
    <mergeCell ref="E7:E8"/>
    <mergeCell ref="F7:F8"/>
    <mergeCell ref="G7:G8"/>
    <mergeCell ref="A1:E1"/>
    <mergeCell ref="A2:E3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Q9" sqref="Q9"/>
    </sheetView>
  </sheetViews>
  <sheetFormatPr defaultColWidth="9.00390625" defaultRowHeight="18.75" customHeight="1"/>
  <cols>
    <col min="3" max="3" width="34.25390625" style="115" customWidth="1"/>
    <col min="4" max="4" width="41.75390625" style="115" customWidth="1"/>
    <col min="5" max="5" width="3.875" style="0" customWidth="1"/>
    <col min="7" max="7" width="6.375" style="0" customWidth="1"/>
    <col min="8" max="12" width="0" style="0" hidden="1" customWidth="1"/>
    <col min="16" max="16" width="10.125" style="0" bestFit="1" customWidth="1"/>
  </cols>
  <sheetData>
    <row r="1" spans="1:12" ht="18.75" customHeight="1">
      <c r="A1" s="99" t="s">
        <v>130</v>
      </c>
      <c r="B1" s="98"/>
      <c r="C1" s="114"/>
      <c r="D1" s="114"/>
      <c r="E1" s="98"/>
      <c r="F1" s="98"/>
      <c r="G1" s="98"/>
      <c r="H1" s="98"/>
      <c r="I1" s="98"/>
      <c r="J1" s="98"/>
      <c r="K1" s="98"/>
      <c r="L1" s="98"/>
    </row>
    <row r="2" spans="1:12" ht="18.75" customHeight="1">
      <c r="A2" s="100" t="s">
        <v>1678</v>
      </c>
      <c r="B2" s="98"/>
      <c r="C2" s="114"/>
      <c r="D2" s="114"/>
      <c r="E2" s="98"/>
      <c r="F2" s="98"/>
      <c r="G2" s="98"/>
      <c r="H2" s="98"/>
      <c r="I2" s="98"/>
      <c r="J2" s="98"/>
      <c r="K2" s="98"/>
      <c r="L2" s="98"/>
    </row>
    <row r="3" spans="1:12" ht="18.75" customHeight="1">
      <c r="A3" s="98"/>
      <c r="B3" s="98"/>
      <c r="C3" s="114"/>
      <c r="D3" s="114"/>
      <c r="E3" s="98"/>
      <c r="F3" s="98"/>
      <c r="G3" s="98"/>
      <c r="H3" s="98"/>
      <c r="I3" s="98"/>
      <c r="J3" s="98"/>
      <c r="K3" s="98"/>
      <c r="L3" s="98"/>
    </row>
    <row r="4" spans="1:12" ht="18.75" customHeight="1">
      <c r="A4" s="101" t="s">
        <v>141</v>
      </c>
      <c r="B4" s="101" t="s">
        <v>142</v>
      </c>
      <c r="C4" s="114"/>
      <c r="D4" s="114"/>
      <c r="E4" s="98"/>
      <c r="F4" s="98"/>
      <c r="G4" s="98"/>
      <c r="H4" s="98"/>
      <c r="I4" s="98"/>
      <c r="J4" s="98"/>
      <c r="K4" s="98"/>
      <c r="L4" s="98"/>
    </row>
    <row r="5" spans="1:12" ht="18.75" customHeight="1">
      <c r="A5" s="98"/>
      <c r="B5" s="98"/>
      <c r="C5" s="114"/>
      <c r="D5" s="114"/>
      <c r="E5" s="98"/>
      <c r="F5" s="98"/>
      <c r="G5" s="98"/>
      <c r="H5" s="98"/>
      <c r="I5" s="98"/>
      <c r="J5" s="98"/>
      <c r="K5" s="98"/>
      <c r="L5" s="98"/>
    </row>
    <row r="6" spans="1:12" ht="18.75" customHeight="1">
      <c r="A6" s="240" t="s">
        <v>143</v>
      </c>
      <c r="B6" s="234" t="s">
        <v>144</v>
      </c>
      <c r="C6" s="234" t="s">
        <v>145</v>
      </c>
      <c r="D6" s="244" t="s">
        <v>146</v>
      </c>
      <c r="E6" s="246" t="s">
        <v>147</v>
      </c>
      <c r="F6" s="246"/>
      <c r="G6" s="246"/>
      <c r="H6" s="247" t="s">
        <v>148</v>
      </c>
      <c r="I6" s="247"/>
      <c r="J6" s="247"/>
      <c r="K6" s="234" t="s">
        <v>149</v>
      </c>
      <c r="L6" s="234"/>
    </row>
    <row r="7" spans="1:12" ht="18.75" customHeight="1">
      <c r="A7" s="235"/>
      <c r="B7" s="241"/>
      <c r="C7" s="241"/>
      <c r="D7" s="245"/>
      <c r="E7" s="102" t="s">
        <v>150</v>
      </c>
      <c r="F7" s="237"/>
      <c r="G7" s="237"/>
      <c r="H7" s="103" t="s">
        <v>150</v>
      </c>
      <c r="I7" s="237"/>
      <c r="J7" s="237"/>
      <c r="K7" s="235"/>
      <c r="L7" s="236"/>
    </row>
    <row r="8" spans="1:12" ht="18.75" customHeight="1">
      <c r="A8" s="238" t="s">
        <v>151</v>
      </c>
      <c r="B8" s="238"/>
      <c r="C8" s="238"/>
      <c r="D8" s="238"/>
      <c r="E8" s="239"/>
      <c r="F8" s="239"/>
      <c r="G8" s="239"/>
      <c r="H8" s="239"/>
      <c r="I8" s="239"/>
      <c r="J8" s="239"/>
      <c r="K8" s="104"/>
      <c r="L8" s="105">
        <v>0</v>
      </c>
    </row>
    <row r="9" spans="1:16" ht="18.75" customHeight="1">
      <c r="A9" s="106" t="s">
        <v>325</v>
      </c>
      <c r="B9" s="107" t="s">
        <v>1679</v>
      </c>
      <c r="C9" s="106" t="s">
        <v>1680</v>
      </c>
      <c r="D9" s="106" t="s">
        <v>1681</v>
      </c>
      <c r="E9" s="108" t="s">
        <v>1682</v>
      </c>
      <c r="F9" s="233">
        <v>566</v>
      </c>
      <c r="G9" s="233"/>
      <c r="H9" s="108" t="s">
        <v>306</v>
      </c>
      <c r="I9" s="229" t="s">
        <v>156</v>
      </c>
      <c r="J9" s="229"/>
      <c r="K9" s="109" t="s">
        <v>158</v>
      </c>
      <c r="L9" s="110">
        <v>566</v>
      </c>
      <c r="N9" t="s">
        <v>1732</v>
      </c>
      <c r="P9" s="117">
        <f>F9+F11+F16+F17+F20+F26+F27+F28+F31+F34+F40+F41+F42+F53</f>
        <v>27163.67</v>
      </c>
    </row>
    <row r="10" spans="1:12" ht="18.75" customHeight="1">
      <c r="A10" s="106" t="s">
        <v>372</v>
      </c>
      <c r="B10" s="107" t="s">
        <v>1683</v>
      </c>
      <c r="C10" s="106" t="s">
        <v>1680</v>
      </c>
      <c r="D10" s="106" t="s">
        <v>1684</v>
      </c>
      <c r="E10" s="108" t="s">
        <v>1682</v>
      </c>
      <c r="F10" s="230">
        <v>1410.52</v>
      </c>
      <c r="G10" s="230"/>
      <c r="H10" s="108" t="s">
        <v>155</v>
      </c>
      <c r="I10" s="229" t="s">
        <v>156</v>
      </c>
      <c r="J10" s="229"/>
      <c r="K10" s="109" t="s">
        <v>158</v>
      </c>
      <c r="L10" s="111">
        <v>1976.52</v>
      </c>
    </row>
    <row r="11" spans="1:16" ht="18.75" customHeight="1">
      <c r="A11" s="106" t="s">
        <v>391</v>
      </c>
      <c r="B11" s="107" t="s">
        <v>1685</v>
      </c>
      <c r="C11" s="106" t="s">
        <v>1680</v>
      </c>
      <c r="D11" s="106" t="s">
        <v>1681</v>
      </c>
      <c r="E11" s="108" t="s">
        <v>1682</v>
      </c>
      <c r="F11" s="233">
        <v>570</v>
      </c>
      <c r="G11" s="233"/>
      <c r="H11" s="108" t="s">
        <v>306</v>
      </c>
      <c r="I11" s="229" t="s">
        <v>156</v>
      </c>
      <c r="J11" s="229"/>
      <c r="K11" s="109" t="s">
        <v>158</v>
      </c>
      <c r="L11" s="111">
        <v>2546.52</v>
      </c>
      <c r="N11" t="s">
        <v>1733</v>
      </c>
      <c r="P11" s="118">
        <f>F13+F15+F25+F37+F52</f>
        <v>600000</v>
      </c>
    </row>
    <row r="12" spans="1:12" ht="18.75" customHeight="1">
      <c r="A12" s="106" t="s">
        <v>398</v>
      </c>
      <c r="B12" s="107" t="s">
        <v>1686</v>
      </c>
      <c r="C12" s="106" t="s">
        <v>1687</v>
      </c>
      <c r="D12" s="106" t="s">
        <v>647</v>
      </c>
      <c r="E12" s="108" t="s">
        <v>1682</v>
      </c>
      <c r="F12" s="230">
        <v>4466.1</v>
      </c>
      <c r="G12" s="230"/>
      <c r="H12" s="108" t="s">
        <v>193</v>
      </c>
      <c r="I12" s="229" t="s">
        <v>156</v>
      </c>
      <c r="J12" s="229"/>
      <c r="K12" s="109" t="s">
        <v>158</v>
      </c>
      <c r="L12" s="111">
        <v>185950.41</v>
      </c>
    </row>
    <row r="13" spans="1:16" ht="18.75" customHeight="1">
      <c r="A13" s="106" t="s">
        <v>398</v>
      </c>
      <c r="B13" s="107" t="s">
        <v>1688</v>
      </c>
      <c r="C13" s="106" t="s">
        <v>1689</v>
      </c>
      <c r="D13" s="106" t="s">
        <v>1690</v>
      </c>
      <c r="E13" s="108" t="s">
        <v>1682</v>
      </c>
      <c r="F13" s="230">
        <v>100000</v>
      </c>
      <c r="G13" s="230"/>
      <c r="H13" s="108" t="s">
        <v>193</v>
      </c>
      <c r="I13" s="229" t="s">
        <v>156</v>
      </c>
      <c r="J13" s="229"/>
      <c r="K13" s="109" t="s">
        <v>158</v>
      </c>
      <c r="L13" s="111">
        <v>285950.41</v>
      </c>
      <c r="N13" t="s">
        <v>1734</v>
      </c>
      <c r="P13" s="118">
        <f>F10+F18+F19+F29+F30+F32+F39+F43+F44+F45+F46+F47+F48+F49</f>
        <v>42200.21000000001</v>
      </c>
    </row>
    <row r="14" spans="1:12" ht="18.75" customHeight="1">
      <c r="A14" s="106" t="s">
        <v>398</v>
      </c>
      <c r="B14" s="107" t="s">
        <v>1691</v>
      </c>
      <c r="C14" s="106" t="s">
        <v>1692</v>
      </c>
      <c r="D14" s="106" t="s">
        <v>1693</v>
      </c>
      <c r="E14" s="108" t="s">
        <v>1682</v>
      </c>
      <c r="F14" s="230">
        <v>72118.64</v>
      </c>
      <c r="G14" s="230"/>
      <c r="H14" s="108" t="s">
        <v>193</v>
      </c>
      <c r="I14" s="229" t="s">
        <v>156</v>
      </c>
      <c r="J14" s="229"/>
      <c r="K14" s="109" t="s">
        <v>158</v>
      </c>
      <c r="L14" s="111">
        <v>358069.05</v>
      </c>
    </row>
    <row r="15" spans="1:16" ht="18.75" customHeight="1">
      <c r="A15" s="106" t="s">
        <v>398</v>
      </c>
      <c r="B15" s="107" t="s">
        <v>1694</v>
      </c>
      <c r="C15" s="106" t="s">
        <v>1695</v>
      </c>
      <c r="D15" s="106" t="s">
        <v>679</v>
      </c>
      <c r="E15" s="108" t="s">
        <v>1682</v>
      </c>
      <c r="F15" s="230">
        <v>200000</v>
      </c>
      <c r="G15" s="230"/>
      <c r="H15" s="108" t="s">
        <v>193</v>
      </c>
      <c r="I15" s="229" t="s">
        <v>156</v>
      </c>
      <c r="J15" s="229"/>
      <c r="K15" s="109" t="s">
        <v>158</v>
      </c>
      <c r="L15" s="111">
        <v>558069.05</v>
      </c>
      <c r="N15" t="s">
        <v>1735</v>
      </c>
      <c r="P15" s="118">
        <f>F14+F24+F36+F51</f>
        <v>288474.56</v>
      </c>
    </row>
    <row r="16" spans="1:12" ht="18.75" customHeight="1">
      <c r="A16" s="106" t="s">
        <v>398</v>
      </c>
      <c r="B16" s="107" t="s">
        <v>467</v>
      </c>
      <c r="C16" s="106" t="s">
        <v>1680</v>
      </c>
      <c r="D16" s="106" t="s">
        <v>468</v>
      </c>
      <c r="E16" s="108" t="s">
        <v>1682</v>
      </c>
      <c r="F16" s="230">
        <v>4995.06</v>
      </c>
      <c r="G16" s="230"/>
      <c r="H16" s="108" t="s">
        <v>193</v>
      </c>
      <c r="I16" s="229" t="s">
        <v>156</v>
      </c>
      <c r="J16" s="229"/>
      <c r="K16" s="109" t="s">
        <v>158</v>
      </c>
      <c r="L16" s="111">
        <v>563064.11</v>
      </c>
    </row>
    <row r="17" spans="1:16" ht="18.75" customHeight="1">
      <c r="A17" s="106" t="s">
        <v>511</v>
      </c>
      <c r="B17" s="107" t="s">
        <v>1696</v>
      </c>
      <c r="C17" s="106" t="s">
        <v>1680</v>
      </c>
      <c r="D17" s="106" t="s">
        <v>1681</v>
      </c>
      <c r="E17" s="108" t="s">
        <v>1682</v>
      </c>
      <c r="F17" s="233">
        <v>612</v>
      </c>
      <c r="G17" s="233"/>
      <c r="H17" s="108" t="s">
        <v>306</v>
      </c>
      <c r="I17" s="229" t="s">
        <v>156</v>
      </c>
      <c r="J17" s="229"/>
      <c r="K17" s="109" t="s">
        <v>158</v>
      </c>
      <c r="L17" s="110">
        <v>612</v>
      </c>
      <c r="N17" t="s">
        <v>1669</v>
      </c>
      <c r="P17" s="118">
        <f>F12+F21+F33+F54</f>
        <v>8765.82</v>
      </c>
    </row>
    <row r="18" spans="1:12" ht="18.75" customHeight="1">
      <c r="A18" s="106" t="s">
        <v>511</v>
      </c>
      <c r="B18" s="107" t="s">
        <v>1697</v>
      </c>
      <c r="C18" s="106" t="s">
        <v>1680</v>
      </c>
      <c r="D18" s="106" t="s">
        <v>1684</v>
      </c>
      <c r="E18" s="108" t="s">
        <v>1682</v>
      </c>
      <c r="F18" s="230">
        <v>7598.72</v>
      </c>
      <c r="G18" s="230"/>
      <c r="H18" s="108" t="s">
        <v>155</v>
      </c>
      <c r="I18" s="229" t="s">
        <v>156</v>
      </c>
      <c r="J18" s="229"/>
      <c r="K18" s="109" t="s">
        <v>158</v>
      </c>
      <c r="L18" s="111">
        <v>8210.72</v>
      </c>
    </row>
    <row r="19" spans="1:16" ht="18.75" customHeight="1">
      <c r="A19" s="106" t="s">
        <v>622</v>
      </c>
      <c r="B19" s="107" t="s">
        <v>1698</v>
      </c>
      <c r="C19" s="106" t="s">
        <v>1680</v>
      </c>
      <c r="D19" s="106" t="s">
        <v>1684</v>
      </c>
      <c r="E19" s="108" t="s">
        <v>1682</v>
      </c>
      <c r="F19" s="230">
        <v>9137.11</v>
      </c>
      <c r="G19" s="230"/>
      <c r="H19" s="108" t="s">
        <v>155</v>
      </c>
      <c r="I19" s="229" t="s">
        <v>156</v>
      </c>
      <c r="J19" s="229"/>
      <c r="K19" s="109" t="s">
        <v>158</v>
      </c>
      <c r="L19" s="111">
        <v>17347.83</v>
      </c>
      <c r="N19" t="s">
        <v>1675</v>
      </c>
      <c r="P19" s="118">
        <f>F22+F35+F56</f>
        <v>89676.72</v>
      </c>
    </row>
    <row r="20" spans="1:12" ht="18.75" customHeight="1">
      <c r="A20" s="106" t="s">
        <v>625</v>
      </c>
      <c r="B20" s="107" t="s">
        <v>1699</v>
      </c>
      <c r="C20" s="106" t="s">
        <v>1680</v>
      </c>
      <c r="D20" s="106" t="s">
        <v>1681</v>
      </c>
      <c r="E20" s="108" t="s">
        <v>1682</v>
      </c>
      <c r="F20" s="233">
        <v>570</v>
      </c>
      <c r="G20" s="233"/>
      <c r="H20" s="108" t="s">
        <v>306</v>
      </c>
      <c r="I20" s="229" t="s">
        <v>156</v>
      </c>
      <c r="J20" s="229"/>
      <c r="K20" s="109" t="s">
        <v>158</v>
      </c>
      <c r="L20" s="111">
        <v>17917.83</v>
      </c>
    </row>
    <row r="21" spans="1:16" ht="18.75" customHeight="1">
      <c r="A21" s="106" t="s">
        <v>644</v>
      </c>
      <c r="B21" s="107" t="s">
        <v>646</v>
      </c>
      <c r="C21" s="106" t="s">
        <v>1687</v>
      </c>
      <c r="D21" s="106" t="s">
        <v>647</v>
      </c>
      <c r="E21" s="108" t="s">
        <v>1682</v>
      </c>
      <c r="F21" s="230">
        <v>1433.24</v>
      </c>
      <c r="G21" s="230"/>
      <c r="H21" s="108" t="s">
        <v>193</v>
      </c>
      <c r="I21" s="229" t="s">
        <v>156</v>
      </c>
      <c r="J21" s="229"/>
      <c r="K21" s="109" t="s">
        <v>158</v>
      </c>
      <c r="L21" s="111">
        <v>19351.07</v>
      </c>
      <c r="N21" t="s">
        <v>1736</v>
      </c>
      <c r="P21" s="118">
        <f>F23+F38+F55</f>
        <v>3985.2599999999998</v>
      </c>
    </row>
    <row r="22" spans="1:12" ht="18.75" customHeight="1">
      <c r="A22" s="106" t="s">
        <v>644</v>
      </c>
      <c r="B22" s="107" t="s">
        <v>648</v>
      </c>
      <c r="C22" s="106" t="s">
        <v>1700</v>
      </c>
      <c r="D22" s="106" t="s">
        <v>649</v>
      </c>
      <c r="E22" s="108" t="s">
        <v>1682</v>
      </c>
      <c r="F22" s="230">
        <v>12810.96</v>
      </c>
      <c r="G22" s="230"/>
      <c r="H22" s="108" t="s">
        <v>193</v>
      </c>
      <c r="I22" s="229" t="s">
        <v>156</v>
      </c>
      <c r="J22" s="229"/>
      <c r="K22" s="109" t="s">
        <v>158</v>
      </c>
      <c r="L22" s="111">
        <v>32162.03</v>
      </c>
    </row>
    <row r="23" spans="1:16" ht="18.75" customHeight="1">
      <c r="A23" s="106" t="s">
        <v>644</v>
      </c>
      <c r="B23" s="107" t="s">
        <v>651</v>
      </c>
      <c r="C23" s="106" t="s">
        <v>1700</v>
      </c>
      <c r="D23" s="106" t="s">
        <v>652</v>
      </c>
      <c r="E23" s="108" t="s">
        <v>1682</v>
      </c>
      <c r="F23" s="230">
        <v>1353.04</v>
      </c>
      <c r="G23" s="230"/>
      <c r="H23" s="108" t="s">
        <v>193</v>
      </c>
      <c r="I23" s="229" t="s">
        <v>156</v>
      </c>
      <c r="J23" s="229"/>
      <c r="K23" s="109" t="s">
        <v>158</v>
      </c>
      <c r="L23" s="111">
        <v>33515.07</v>
      </c>
      <c r="N23" t="s">
        <v>1737</v>
      </c>
      <c r="P23" s="118">
        <f>F50</f>
        <v>12750</v>
      </c>
    </row>
    <row r="24" spans="1:12" ht="18.75" customHeight="1">
      <c r="A24" s="106" t="s">
        <v>644</v>
      </c>
      <c r="B24" s="107" t="s">
        <v>1701</v>
      </c>
      <c r="C24" s="106" t="s">
        <v>1692</v>
      </c>
      <c r="D24" s="106" t="s">
        <v>1693</v>
      </c>
      <c r="E24" s="108" t="s">
        <v>1682</v>
      </c>
      <c r="F24" s="230">
        <v>72118.64</v>
      </c>
      <c r="G24" s="230"/>
      <c r="H24" s="108" t="s">
        <v>193</v>
      </c>
      <c r="I24" s="229" t="s">
        <v>156</v>
      </c>
      <c r="J24" s="229"/>
      <c r="K24" s="109" t="s">
        <v>158</v>
      </c>
      <c r="L24" s="111">
        <v>105633.71</v>
      </c>
    </row>
    <row r="25" spans="1:12" ht="18.75" customHeight="1">
      <c r="A25" s="106" t="s">
        <v>644</v>
      </c>
      <c r="B25" s="107" t="s">
        <v>1702</v>
      </c>
      <c r="C25" s="106" t="s">
        <v>1689</v>
      </c>
      <c r="D25" s="106" t="s">
        <v>1690</v>
      </c>
      <c r="E25" s="108" t="s">
        <v>1682</v>
      </c>
      <c r="F25" s="230">
        <v>100000</v>
      </c>
      <c r="G25" s="230"/>
      <c r="H25" s="108" t="s">
        <v>193</v>
      </c>
      <c r="I25" s="229" t="s">
        <v>156</v>
      </c>
      <c r="J25" s="229"/>
      <c r="K25" s="109" t="s">
        <v>158</v>
      </c>
      <c r="L25" s="111">
        <v>205633.71</v>
      </c>
    </row>
    <row r="26" spans="1:12" ht="18.75" customHeight="1">
      <c r="A26" s="106" t="s">
        <v>644</v>
      </c>
      <c r="B26" s="107" t="s">
        <v>701</v>
      </c>
      <c r="C26" s="106" t="s">
        <v>1680</v>
      </c>
      <c r="D26" s="106" t="s">
        <v>468</v>
      </c>
      <c r="E26" s="108" t="s">
        <v>1682</v>
      </c>
      <c r="F26" s="230">
        <v>6039.74</v>
      </c>
      <c r="G26" s="230"/>
      <c r="H26" s="108" t="s">
        <v>193</v>
      </c>
      <c r="I26" s="229" t="s">
        <v>156</v>
      </c>
      <c r="J26" s="229"/>
      <c r="K26" s="109" t="s">
        <v>158</v>
      </c>
      <c r="L26" s="111">
        <v>394062.05</v>
      </c>
    </row>
    <row r="27" spans="1:12" ht="18.75" customHeight="1">
      <c r="A27" s="106" t="s">
        <v>732</v>
      </c>
      <c r="B27" s="107" t="s">
        <v>1703</v>
      </c>
      <c r="C27" s="106" t="s">
        <v>1680</v>
      </c>
      <c r="D27" s="106" t="s">
        <v>1681</v>
      </c>
      <c r="E27" s="108" t="s">
        <v>1682</v>
      </c>
      <c r="F27" s="233">
        <v>570</v>
      </c>
      <c r="G27" s="233"/>
      <c r="H27" s="108" t="s">
        <v>306</v>
      </c>
      <c r="I27" s="229" t="s">
        <v>156</v>
      </c>
      <c r="J27" s="229"/>
      <c r="K27" s="109" t="s">
        <v>158</v>
      </c>
      <c r="L27" s="110">
        <v>570</v>
      </c>
    </row>
    <row r="28" spans="1:12" ht="18.75" customHeight="1">
      <c r="A28" s="106" t="s">
        <v>755</v>
      </c>
      <c r="B28" s="107" t="s">
        <v>1704</v>
      </c>
      <c r="C28" s="106" t="s">
        <v>1680</v>
      </c>
      <c r="D28" s="106" t="s">
        <v>1681</v>
      </c>
      <c r="E28" s="108" t="s">
        <v>1682</v>
      </c>
      <c r="F28" s="233">
        <v>570</v>
      </c>
      <c r="G28" s="233"/>
      <c r="H28" s="108" t="s">
        <v>306</v>
      </c>
      <c r="I28" s="229" t="s">
        <v>156</v>
      </c>
      <c r="J28" s="229"/>
      <c r="K28" s="109" t="s">
        <v>158</v>
      </c>
      <c r="L28" s="111">
        <v>1140</v>
      </c>
    </row>
    <row r="29" spans="1:12" ht="18.75" customHeight="1">
      <c r="A29" s="106" t="s">
        <v>774</v>
      </c>
      <c r="B29" s="107" t="s">
        <v>1705</v>
      </c>
      <c r="C29" s="106" t="s">
        <v>1680</v>
      </c>
      <c r="D29" s="106" t="s">
        <v>1684</v>
      </c>
      <c r="E29" s="108" t="s">
        <v>1682</v>
      </c>
      <c r="F29" s="230">
        <v>4366.23</v>
      </c>
      <c r="G29" s="230"/>
      <c r="H29" s="108" t="s">
        <v>155</v>
      </c>
      <c r="I29" s="229" t="s">
        <v>156</v>
      </c>
      <c r="J29" s="229"/>
      <c r="K29" s="109" t="s">
        <v>158</v>
      </c>
      <c r="L29" s="111">
        <v>5506.23</v>
      </c>
    </row>
    <row r="30" spans="1:12" ht="18.75" customHeight="1">
      <c r="A30" s="106" t="s">
        <v>791</v>
      </c>
      <c r="B30" s="107" t="s">
        <v>1706</v>
      </c>
      <c r="C30" s="106" t="s">
        <v>1680</v>
      </c>
      <c r="D30" s="106" t="s">
        <v>1684</v>
      </c>
      <c r="E30" s="108" t="s">
        <v>1682</v>
      </c>
      <c r="F30" s="230">
        <v>5530.49</v>
      </c>
      <c r="G30" s="230"/>
      <c r="H30" s="108" t="s">
        <v>155</v>
      </c>
      <c r="I30" s="229" t="s">
        <v>156</v>
      </c>
      <c r="J30" s="229"/>
      <c r="K30" s="109" t="s">
        <v>158</v>
      </c>
      <c r="L30" s="111">
        <v>11036.72</v>
      </c>
    </row>
    <row r="31" spans="1:12" ht="18.75" customHeight="1">
      <c r="A31" s="106" t="s">
        <v>906</v>
      </c>
      <c r="B31" s="107" t="s">
        <v>1707</v>
      </c>
      <c r="C31" s="106" t="s">
        <v>1680</v>
      </c>
      <c r="D31" s="106" t="s">
        <v>1681</v>
      </c>
      <c r="E31" s="108" t="s">
        <v>1682</v>
      </c>
      <c r="F31" s="233">
        <v>600</v>
      </c>
      <c r="G31" s="233"/>
      <c r="H31" s="108" t="s">
        <v>306</v>
      </c>
      <c r="I31" s="229" t="s">
        <v>156</v>
      </c>
      <c r="J31" s="229"/>
      <c r="K31" s="109" t="s">
        <v>158</v>
      </c>
      <c r="L31" s="111">
        <v>11636.72</v>
      </c>
    </row>
    <row r="32" spans="1:12" ht="18.75" customHeight="1">
      <c r="A32" s="106" t="s">
        <v>913</v>
      </c>
      <c r="B32" s="107" t="s">
        <v>1708</v>
      </c>
      <c r="C32" s="106" t="s">
        <v>1680</v>
      </c>
      <c r="D32" s="106" t="s">
        <v>1684</v>
      </c>
      <c r="E32" s="108" t="s">
        <v>1682</v>
      </c>
      <c r="F32" s="230">
        <v>2953.18</v>
      </c>
      <c r="G32" s="230"/>
      <c r="H32" s="108" t="s">
        <v>155</v>
      </c>
      <c r="I32" s="229" t="s">
        <v>156</v>
      </c>
      <c r="J32" s="229"/>
      <c r="K32" s="109" t="s">
        <v>158</v>
      </c>
      <c r="L32" s="111">
        <v>14589.9</v>
      </c>
    </row>
    <row r="33" spans="1:12" ht="18.75" customHeight="1">
      <c r="A33" s="106" t="s">
        <v>934</v>
      </c>
      <c r="B33" s="107" t="s">
        <v>948</v>
      </c>
      <c r="C33" s="106" t="s">
        <v>1687</v>
      </c>
      <c r="D33" s="106" t="s">
        <v>647</v>
      </c>
      <c r="E33" s="108" t="s">
        <v>1682</v>
      </c>
      <c r="F33" s="230">
        <v>1433.24</v>
      </c>
      <c r="G33" s="230"/>
      <c r="H33" s="108" t="s">
        <v>193</v>
      </c>
      <c r="I33" s="229" t="s">
        <v>156</v>
      </c>
      <c r="J33" s="229"/>
      <c r="K33" s="109" t="s">
        <v>158</v>
      </c>
      <c r="L33" s="111">
        <v>199123.14</v>
      </c>
    </row>
    <row r="34" spans="1:12" ht="18.75" customHeight="1">
      <c r="A34" s="106" t="s">
        <v>934</v>
      </c>
      <c r="B34" s="107" t="s">
        <v>951</v>
      </c>
      <c r="C34" s="106" t="s">
        <v>1680</v>
      </c>
      <c r="D34" s="106" t="s">
        <v>468</v>
      </c>
      <c r="E34" s="108" t="s">
        <v>1682</v>
      </c>
      <c r="F34" s="230">
        <v>4109.88</v>
      </c>
      <c r="G34" s="230"/>
      <c r="H34" s="108" t="s">
        <v>193</v>
      </c>
      <c r="I34" s="229" t="s">
        <v>156</v>
      </c>
      <c r="J34" s="229"/>
      <c r="K34" s="109" t="s">
        <v>158</v>
      </c>
      <c r="L34" s="111">
        <v>203233.02</v>
      </c>
    </row>
    <row r="35" spans="1:12" ht="18.75" customHeight="1">
      <c r="A35" s="106" t="s">
        <v>934</v>
      </c>
      <c r="B35" s="107" t="s">
        <v>952</v>
      </c>
      <c r="C35" s="106" t="s">
        <v>1700</v>
      </c>
      <c r="D35" s="106" t="s">
        <v>649</v>
      </c>
      <c r="E35" s="108" t="s">
        <v>1682</v>
      </c>
      <c r="F35" s="230">
        <v>30426.03</v>
      </c>
      <c r="G35" s="230"/>
      <c r="H35" s="108" t="s">
        <v>193</v>
      </c>
      <c r="I35" s="229" t="s">
        <v>156</v>
      </c>
      <c r="J35" s="229"/>
      <c r="K35" s="109" t="s">
        <v>158</v>
      </c>
      <c r="L35" s="111">
        <v>233659.05</v>
      </c>
    </row>
    <row r="36" spans="1:12" ht="18.75" customHeight="1">
      <c r="A36" s="106" t="s">
        <v>934</v>
      </c>
      <c r="B36" s="107" t="s">
        <v>1709</v>
      </c>
      <c r="C36" s="106" t="s">
        <v>1692</v>
      </c>
      <c r="D36" s="106" t="s">
        <v>1693</v>
      </c>
      <c r="E36" s="108" t="s">
        <v>1682</v>
      </c>
      <c r="F36" s="230">
        <v>72118.64</v>
      </c>
      <c r="G36" s="230"/>
      <c r="H36" s="108" t="s">
        <v>193</v>
      </c>
      <c r="I36" s="229" t="s">
        <v>156</v>
      </c>
      <c r="J36" s="229"/>
      <c r="K36" s="109" t="s">
        <v>158</v>
      </c>
      <c r="L36" s="111">
        <v>305777.69</v>
      </c>
    </row>
    <row r="37" spans="1:12" ht="18.75" customHeight="1">
      <c r="A37" s="106" t="s">
        <v>934</v>
      </c>
      <c r="B37" s="107" t="s">
        <v>1710</v>
      </c>
      <c r="C37" s="106" t="s">
        <v>1689</v>
      </c>
      <c r="D37" s="106" t="s">
        <v>1690</v>
      </c>
      <c r="E37" s="108" t="s">
        <v>1682</v>
      </c>
      <c r="F37" s="230">
        <v>100000</v>
      </c>
      <c r="G37" s="230"/>
      <c r="H37" s="108" t="s">
        <v>193</v>
      </c>
      <c r="I37" s="229" t="s">
        <v>156</v>
      </c>
      <c r="J37" s="229"/>
      <c r="K37" s="109" t="s">
        <v>158</v>
      </c>
      <c r="L37" s="111">
        <v>405777.69</v>
      </c>
    </row>
    <row r="38" spans="1:12" ht="18.75" customHeight="1">
      <c r="A38" s="106" t="s">
        <v>934</v>
      </c>
      <c r="B38" s="107" t="s">
        <v>955</v>
      </c>
      <c r="C38" s="106" t="s">
        <v>1700</v>
      </c>
      <c r="D38" s="106" t="s">
        <v>652</v>
      </c>
      <c r="E38" s="108" t="s">
        <v>1682</v>
      </c>
      <c r="F38" s="230">
        <v>1364.66</v>
      </c>
      <c r="G38" s="230"/>
      <c r="H38" s="108" t="s">
        <v>193</v>
      </c>
      <c r="I38" s="229" t="s">
        <v>156</v>
      </c>
      <c r="J38" s="229"/>
      <c r="K38" s="109" t="s">
        <v>158</v>
      </c>
      <c r="L38" s="111">
        <v>407142.35</v>
      </c>
    </row>
    <row r="39" spans="1:12" ht="18.75" customHeight="1">
      <c r="A39" s="106" t="s">
        <v>1003</v>
      </c>
      <c r="B39" s="107" t="s">
        <v>1711</v>
      </c>
      <c r="C39" s="106" t="s">
        <v>1680</v>
      </c>
      <c r="D39" s="106" t="s">
        <v>1684</v>
      </c>
      <c r="E39" s="108" t="s">
        <v>1682</v>
      </c>
      <c r="F39" s="230">
        <v>2659.04</v>
      </c>
      <c r="G39" s="230"/>
      <c r="H39" s="108" t="s">
        <v>155</v>
      </c>
      <c r="I39" s="229" t="s">
        <v>156</v>
      </c>
      <c r="J39" s="229"/>
      <c r="K39" s="109" t="s">
        <v>158</v>
      </c>
      <c r="L39" s="111">
        <v>2659.04</v>
      </c>
    </row>
    <row r="40" spans="1:12" ht="18.75" customHeight="1">
      <c r="A40" s="106" t="s">
        <v>1712</v>
      </c>
      <c r="B40" s="107" t="s">
        <v>1713</v>
      </c>
      <c r="C40" s="106" t="s">
        <v>1714</v>
      </c>
      <c r="D40" s="106" t="s">
        <v>1681</v>
      </c>
      <c r="E40" s="108" t="s">
        <v>1682</v>
      </c>
      <c r="F40" s="233">
        <v>600</v>
      </c>
      <c r="G40" s="233"/>
      <c r="H40" s="108" t="s">
        <v>306</v>
      </c>
      <c r="I40" s="229" t="s">
        <v>156</v>
      </c>
      <c r="J40" s="229"/>
      <c r="K40" s="109" t="s">
        <v>158</v>
      </c>
      <c r="L40" s="111">
        <v>3259.04</v>
      </c>
    </row>
    <row r="41" spans="1:12" ht="18.75" customHeight="1">
      <c r="A41" s="106" t="s">
        <v>1035</v>
      </c>
      <c r="B41" s="107" t="s">
        <v>1715</v>
      </c>
      <c r="C41" s="106" t="s">
        <v>1680</v>
      </c>
      <c r="D41" s="106" t="s">
        <v>1681</v>
      </c>
      <c r="E41" s="108" t="s">
        <v>1682</v>
      </c>
      <c r="F41" s="233">
        <v>664</v>
      </c>
      <c r="G41" s="233"/>
      <c r="H41" s="108" t="s">
        <v>306</v>
      </c>
      <c r="I41" s="229" t="s">
        <v>156</v>
      </c>
      <c r="J41" s="229"/>
      <c r="K41" s="109" t="s">
        <v>158</v>
      </c>
      <c r="L41" s="111">
        <v>3923.04</v>
      </c>
    </row>
    <row r="42" spans="1:12" ht="18.75" customHeight="1">
      <c r="A42" s="106" t="s">
        <v>1039</v>
      </c>
      <c r="B42" s="107" t="s">
        <v>1716</v>
      </c>
      <c r="C42" s="106" t="s">
        <v>1680</v>
      </c>
      <c r="D42" s="106" t="s">
        <v>1717</v>
      </c>
      <c r="E42" s="108" t="s">
        <v>1682</v>
      </c>
      <c r="F42" s="233">
        <v>685</v>
      </c>
      <c r="G42" s="233"/>
      <c r="H42" s="108" t="s">
        <v>306</v>
      </c>
      <c r="I42" s="229" t="s">
        <v>156</v>
      </c>
      <c r="J42" s="229"/>
      <c r="K42" s="109" t="s">
        <v>158</v>
      </c>
      <c r="L42" s="111">
        <v>4608.04</v>
      </c>
    </row>
    <row r="43" spans="1:12" ht="18.75" customHeight="1">
      <c r="A43" s="106" t="s">
        <v>1039</v>
      </c>
      <c r="B43" s="107" t="s">
        <v>1718</v>
      </c>
      <c r="C43" s="106" t="s">
        <v>1719</v>
      </c>
      <c r="D43" s="106" t="s">
        <v>1720</v>
      </c>
      <c r="E43" s="108" t="s">
        <v>1682</v>
      </c>
      <c r="F43" s="230">
        <v>5453.39</v>
      </c>
      <c r="G43" s="230"/>
      <c r="H43" s="108" t="s">
        <v>155</v>
      </c>
      <c r="I43" s="229" t="s">
        <v>156</v>
      </c>
      <c r="J43" s="229"/>
      <c r="K43" s="109" t="s">
        <v>158</v>
      </c>
      <c r="L43" s="111">
        <v>10061.43</v>
      </c>
    </row>
    <row r="44" spans="1:12" ht="18.75" customHeight="1">
      <c r="A44" s="106" t="s">
        <v>1055</v>
      </c>
      <c r="B44" s="107" t="s">
        <v>1721</v>
      </c>
      <c r="C44" s="106" t="s">
        <v>1719</v>
      </c>
      <c r="D44" s="106" t="s">
        <v>228</v>
      </c>
      <c r="E44" s="108" t="s">
        <v>1682</v>
      </c>
      <c r="F44" s="233">
        <v>329.66</v>
      </c>
      <c r="G44" s="233"/>
      <c r="H44" s="108" t="s">
        <v>155</v>
      </c>
      <c r="I44" s="229" t="s">
        <v>156</v>
      </c>
      <c r="J44" s="229"/>
      <c r="K44" s="109" t="s">
        <v>158</v>
      </c>
      <c r="L44" s="111">
        <v>10391.09</v>
      </c>
    </row>
    <row r="45" spans="1:12" ht="18.75" customHeight="1">
      <c r="A45" s="106" t="s">
        <v>1055</v>
      </c>
      <c r="B45" s="107" t="s">
        <v>1721</v>
      </c>
      <c r="C45" s="106" t="s">
        <v>1719</v>
      </c>
      <c r="D45" s="106" t="s">
        <v>1722</v>
      </c>
      <c r="E45" s="108" t="s">
        <v>1682</v>
      </c>
      <c r="F45" s="233">
        <v>846.61</v>
      </c>
      <c r="G45" s="233"/>
      <c r="H45" s="108" t="s">
        <v>155</v>
      </c>
      <c r="I45" s="229" t="s">
        <v>156</v>
      </c>
      <c r="J45" s="229"/>
      <c r="K45" s="109" t="s">
        <v>158</v>
      </c>
      <c r="L45" s="111">
        <v>11237.7</v>
      </c>
    </row>
    <row r="46" spans="1:12" ht="18.75" customHeight="1">
      <c r="A46" s="106" t="s">
        <v>1055</v>
      </c>
      <c r="B46" s="107" t="s">
        <v>1721</v>
      </c>
      <c r="C46" s="106" t="s">
        <v>1719</v>
      </c>
      <c r="D46" s="106" t="s">
        <v>1723</v>
      </c>
      <c r="E46" s="108" t="s">
        <v>1682</v>
      </c>
      <c r="F46" s="233">
        <v>366.1</v>
      </c>
      <c r="G46" s="233"/>
      <c r="H46" s="108" t="s">
        <v>155</v>
      </c>
      <c r="I46" s="229" t="s">
        <v>156</v>
      </c>
      <c r="J46" s="229"/>
      <c r="K46" s="109" t="s">
        <v>158</v>
      </c>
      <c r="L46" s="111">
        <v>11603.8</v>
      </c>
    </row>
    <row r="47" spans="1:12" ht="18.75" customHeight="1">
      <c r="A47" s="106" t="s">
        <v>1055</v>
      </c>
      <c r="B47" s="107" t="s">
        <v>1721</v>
      </c>
      <c r="C47" s="106" t="s">
        <v>1719</v>
      </c>
      <c r="D47" s="106" t="s">
        <v>1724</v>
      </c>
      <c r="E47" s="108" t="s">
        <v>1682</v>
      </c>
      <c r="F47" s="233">
        <v>724.58</v>
      </c>
      <c r="G47" s="233"/>
      <c r="H47" s="108" t="s">
        <v>155</v>
      </c>
      <c r="I47" s="229" t="s">
        <v>156</v>
      </c>
      <c r="J47" s="229"/>
      <c r="K47" s="109" t="s">
        <v>158</v>
      </c>
      <c r="L47" s="111">
        <v>12328.38</v>
      </c>
    </row>
    <row r="48" spans="1:12" ht="18.75" customHeight="1">
      <c r="A48" s="106" t="s">
        <v>1055</v>
      </c>
      <c r="B48" s="107" t="s">
        <v>1721</v>
      </c>
      <c r="C48" s="106" t="s">
        <v>1719</v>
      </c>
      <c r="D48" s="106" t="s">
        <v>1725</v>
      </c>
      <c r="E48" s="108" t="s">
        <v>1682</v>
      </c>
      <c r="F48" s="233">
        <v>487.29</v>
      </c>
      <c r="G48" s="233"/>
      <c r="H48" s="108" t="s">
        <v>155</v>
      </c>
      <c r="I48" s="229" t="s">
        <v>156</v>
      </c>
      <c r="J48" s="229"/>
      <c r="K48" s="109" t="s">
        <v>158</v>
      </c>
      <c r="L48" s="111">
        <v>12815.67</v>
      </c>
    </row>
    <row r="49" spans="1:12" ht="18.75" customHeight="1">
      <c r="A49" s="106" t="s">
        <v>1055</v>
      </c>
      <c r="B49" s="107" t="s">
        <v>1721</v>
      </c>
      <c r="C49" s="106" t="s">
        <v>1719</v>
      </c>
      <c r="D49" s="106" t="s">
        <v>1726</v>
      </c>
      <c r="E49" s="108" t="s">
        <v>1682</v>
      </c>
      <c r="F49" s="233">
        <v>337.29</v>
      </c>
      <c r="G49" s="233"/>
      <c r="H49" s="108" t="s">
        <v>155</v>
      </c>
      <c r="I49" s="229" t="s">
        <v>156</v>
      </c>
      <c r="J49" s="229"/>
      <c r="K49" s="109" t="s">
        <v>158</v>
      </c>
      <c r="L49" s="111">
        <v>13152.96</v>
      </c>
    </row>
    <row r="50" spans="1:12" ht="18.75" customHeight="1">
      <c r="A50" s="106" t="s">
        <v>1062</v>
      </c>
      <c r="B50" s="107" t="s">
        <v>1727</v>
      </c>
      <c r="C50" s="106" t="s">
        <v>1728</v>
      </c>
      <c r="D50" s="106" t="s">
        <v>1729</v>
      </c>
      <c r="E50" s="108" t="s">
        <v>1682</v>
      </c>
      <c r="F50" s="230">
        <v>12750</v>
      </c>
      <c r="G50" s="230"/>
      <c r="H50" s="108" t="s">
        <v>193</v>
      </c>
      <c r="I50" s="229" t="s">
        <v>156</v>
      </c>
      <c r="J50" s="229"/>
      <c r="K50" s="109" t="s">
        <v>158</v>
      </c>
      <c r="L50" s="111">
        <v>208828.27</v>
      </c>
    </row>
    <row r="51" spans="1:12" ht="18.75" customHeight="1">
      <c r="A51" s="106" t="s">
        <v>1062</v>
      </c>
      <c r="B51" s="107" t="s">
        <v>1730</v>
      </c>
      <c r="C51" s="106" t="s">
        <v>1692</v>
      </c>
      <c r="D51" s="106" t="s">
        <v>1693</v>
      </c>
      <c r="E51" s="108" t="s">
        <v>1682</v>
      </c>
      <c r="F51" s="230">
        <v>72118.64</v>
      </c>
      <c r="G51" s="230"/>
      <c r="H51" s="108" t="s">
        <v>193</v>
      </c>
      <c r="I51" s="229" t="s">
        <v>156</v>
      </c>
      <c r="J51" s="229"/>
      <c r="K51" s="109" t="s">
        <v>158</v>
      </c>
      <c r="L51" s="111">
        <v>280946.91</v>
      </c>
    </row>
    <row r="52" spans="1:12" ht="18.75" customHeight="1">
      <c r="A52" s="106" t="s">
        <v>1062</v>
      </c>
      <c r="B52" s="107" t="s">
        <v>1731</v>
      </c>
      <c r="C52" s="106" t="s">
        <v>1689</v>
      </c>
      <c r="D52" s="106" t="s">
        <v>1690</v>
      </c>
      <c r="E52" s="108" t="s">
        <v>1682</v>
      </c>
      <c r="F52" s="230">
        <v>100000</v>
      </c>
      <c r="G52" s="230"/>
      <c r="H52" s="108" t="s">
        <v>193</v>
      </c>
      <c r="I52" s="229" t="s">
        <v>156</v>
      </c>
      <c r="J52" s="229"/>
      <c r="K52" s="109" t="s">
        <v>158</v>
      </c>
      <c r="L52" s="111">
        <v>380946.91</v>
      </c>
    </row>
    <row r="53" spans="1:12" ht="18.75" customHeight="1">
      <c r="A53" s="106" t="s">
        <v>1062</v>
      </c>
      <c r="B53" s="107" t="s">
        <v>1074</v>
      </c>
      <c r="C53" s="106" t="s">
        <v>1680</v>
      </c>
      <c r="D53" s="106" t="s">
        <v>468</v>
      </c>
      <c r="E53" s="108" t="s">
        <v>1682</v>
      </c>
      <c r="F53" s="230">
        <v>6011.99</v>
      </c>
      <c r="G53" s="230"/>
      <c r="H53" s="108" t="s">
        <v>193</v>
      </c>
      <c r="I53" s="229" t="s">
        <v>156</v>
      </c>
      <c r="J53" s="229"/>
      <c r="K53" s="109" t="s">
        <v>158</v>
      </c>
      <c r="L53" s="111">
        <v>386958.9</v>
      </c>
    </row>
    <row r="54" spans="1:12" ht="18.75" customHeight="1">
      <c r="A54" s="106" t="s">
        <v>1062</v>
      </c>
      <c r="B54" s="107" t="s">
        <v>1075</v>
      </c>
      <c r="C54" s="106" t="s">
        <v>1687</v>
      </c>
      <c r="D54" s="106" t="s">
        <v>647</v>
      </c>
      <c r="E54" s="108" t="s">
        <v>1682</v>
      </c>
      <c r="F54" s="230">
        <v>1433.24</v>
      </c>
      <c r="G54" s="230"/>
      <c r="H54" s="108" t="s">
        <v>193</v>
      </c>
      <c r="I54" s="229" t="s">
        <v>156</v>
      </c>
      <c r="J54" s="229"/>
      <c r="K54" s="109" t="s">
        <v>158</v>
      </c>
      <c r="L54" s="111">
        <v>388392.14</v>
      </c>
    </row>
    <row r="55" spans="1:12" ht="18.75" customHeight="1">
      <c r="A55" s="106" t="s">
        <v>1062</v>
      </c>
      <c r="B55" s="107" t="s">
        <v>1089</v>
      </c>
      <c r="C55" s="106" t="s">
        <v>1700</v>
      </c>
      <c r="D55" s="106" t="s">
        <v>652</v>
      </c>
      <c r="E55" s="108" t="s">
        <v>1682</v>
      </c>
      <c r="F55" s="230">
        <v>1267.56</v>
      </c>
      <c r="G55" s="230"/>
      <c r="H55" s="108" t="s">
        <v>193</v>
      </c>
      <c r="I55" s="229" t="s">
        <v>156</v>
      </c>
      <c r="J55" s="229"/>
      <c r="K55" s="109" t="s">
        <v>158</v>
      </c>
      <c r="L55" s="111">
        <v>389659.7</v>
      </c>
    </row>
    <row r="56" spans="1:12" ht="18.75" customHeight="1">
      <c r="A56" s="106" t="s">
        <v>1062</v>
      </c>
      <c r="B56" s="107" t="s">
        <v>1091</v>
      </c>
      <c r="C56" s="106" t="s">
        <v>1700</v>
      </c>
      <c r="D56" s="106" t="s">
        <v>649</v>
      </c>
      <c r="E56" s="108" t="s">
        <v>1682</v>
      </c>
      <c r="F56" s="230">
        <v>46439.73</v>
      </c>
      <c r="G56" s="230"/>
      <c r="H56" s="108" t="s">
        <v>193</v>
      </c>
      <c r="I56" s="229" t="s">
        <v>156</v>
      </c>
      <c r="J56" s="229"/>
      <c r="K56" s="109" t="s">
        <v>158</v>
      </c>
      <c r="L56" s="111">
        <v>436099.43</v>
      </c>
    </row>
    <row r="57" spans="1:12" ht="18.75" customHeight="1">
      <c r="A57" s="242" t="s">
        <v>1095</v>
      </c>
      <c r="B57" s="242"/>
      <c r="C57" s="242"/>
      <c r="D57" s="242"/>
      <c r="E57" s="116"/>
      <c r="F57" s="231">
        <f>SUM(F9:F56)</f>
        <v>1073016.2400000002</v>
      </c>
      <c r="G57" s="232"/>
      <c r="H57" s="243">
        <v>1800367.94</v>
      </c>
      <c r="I57" s="243"/>
      <c r="J57" s="243"/>
      <c r="K57" s="112"/>
      <c r="L57" s="113">
        <v>0</v>
      </c>
    </row>
    <row r="58" spans="1:12" ht="18.75" customHeight="1">
      <c r="A58" s="98"/>
      <c r="B58" s="98"/>
      <c r="C58" s="114"/>
      <c r="D58" s="114"/>
      <c r="E58" s="98"/>
      <c r="F58" s="98"/>
      <c r="G58" s="98"/>
      <c r="H58" s="98"/>
      <c r="I58" s="98"/>
      <c r="J58" s="98"/>
      <c r="K58" s="98"/>
      <c r="L58" s="98"/>
    </row>
  </sheetData>
  <sheetProtection/>
  <mergeCells count="110">
    <mergeCell ref="D6:D7"/>
    <mergeCell ref="E6:G6"/>
    <mergeCell ref="H6:J6"/>
    <mergeCell ref="F18:G18"/>
    <mergeCell ref="I18:J18"/>
    <mergeCell ref="F10:G10"/>
    <mergeCell ref="I10:J10"/>
    <mergeCell ref="F11:G11"/>
    <mergeCell ref="I11:J11"/>
    <mergeCell ref="F16:G16"/>
    <mergeCell ref="I16:J16"/>
    <mergeCell ref="F15:G15"/>
    <mergeCell ref="I15:J15"/>
    <mergeCell ref="F17:G17"/>
    <mergeCell ref="I17:J17"/>
    <mergeCell ref="F26:G26"/>
    <mergeCell ref="I26:J26"/>
    <mergeCell ref="F21:G21"/>
    <mergeCell ref="I21:J21"/>
    <mergeCell ref="F22:G22"/>
    <mergeCell ref="F25:G25"/>
    <mergeCell ref="I25:J25"/>
    <mergeCell ref="F32:G32"/>
    <mergeCell ref="I32:J32"/>
    <mergeCell ref="F31:G31"/>
    <mergeCell ref="I31:J31"/>
    <mergeCell ref="F27:G27"/>
    <mergeCell ref="I27:J27"/>
    <mergeCell ref="F28:G28"/>
    <mergeCell ref="I28:J28"/>
    <mergeCell ref="F29:G29"/>
    <mergeCell ref="I29:J29"/>
    <mergeCell ref="F40:G40"/>
    <mergeCell ref="I40:J40"/>
    <mergeCell ref="F36:G36"/>
    <mergeCell ref="I36:J36"/>
    <mergeCell ref="F37:G37"/>
    <mergeCell ref="I37:J37"/>
    <mergeCell ref="F30:G30"/>
    <mergeCell ref="F48:G48"/>
    <mergeCell ref="I48:J48"/>
    <mergeCell ref="F50:G50"/>
    <mergeCell ref="F46:G46"/>
    <mergeCell ref="I46:J46"/>
    <mergeCell ref="F41:G41"/>
    <mergeCell ref="I41:J41"/>
    <mergeCell ref="F42:G42"/>
    <mergeCell ref="I42:J42"/>
    <mergeCell ref="I45:J45"/>
    <mergeCell ref="A57:D57"/>
    <mergeCell ref="H57:J57"/>
    <mergeCell ref="F56:G56"/>
    <mergeCell ref="I56:J56"/>
    <mergeCell ref="F55:G55"/>
    <mergeCell ref="I55:J55"/>
    <mergeCell ref="K6:L7"/>
    <mergeCell ref="F7:G7"/>
    <mergeCell ref="I7:J7"/>
    <mergeCell ref="A8:D8"/>
    <mergeCell ref="E8:J8"/>
    <mergeCell ref="F9:G9"/>
    <mergeCell ref="I9:J9"/>
    <mergeCell ref="A6:A7"/>
    <mergeCell ref="B6:B7"/>
    <mergeCell ref="C6:C7"/>
    <mergeCell ref="F12:G12"/>
    <mergeCell ref="I12:J12"/>
    <mergeCell ref="F13:G13"/>
    <mergeCell ref="I13:J13"/>
    <mergeCell ref="F14:G14"/>
    <mergeCell ref="I14:J14"/>
    <mergeCell ref="F19:G19"/>
    <mergeCell ref="I19:J19"/>
    <mergeCell ref="F23:G23"/>
    <mergeCell ref="I23:J23"/>
    <mergeCell ref="F24:G24"/>
    <mergeCell ref="I24:J24"/>
    <mergeCell ref="F20:G20"/>
    <mergeCell ref="I20:J20"/>
    <mergeCell ref="I22:J22"/>
    <mergeCell ref="I30:J30"/>
    <mergeCell ref="F39:G39"/>
    <mergeCell ref="I39:J39"/>
    <mergeCell ref="F38:G38"/>
    <mergeCell ref="I38:J38"/>
    <mergeCell ref="F33:G33"/>
    <mergeCell ref="I33:J33"/>
    <mergeCell ref="F34:G34"/>
    <mergeCell ref="I34:J34"/>
    <mergeCell ref="F35:G35"/>
    <mergeCell ref="F57:G57"/>
    <mergeCell ref="F49:G49"/>
    <mergeCell ref="I49:J49"/>
    <mergeCell ref="F43:G43"/>
    <mergeCell ref="I43:J43"/>
    <mergeCell ref="F44:G44"/>
    <mergeCell ref="I44:J44"/>
    <mergeCell ref="F45:G45"/>
    <mergeCell ref="F52:G52"/>
    <mergeCell ref="I50:J50"/>
    <mergeCell ref="I52:J52"/>
    <mergeCell ref="F53:G53"/>
    <mergeCell ref="I53:J53"/>
    <mergeCell ref="F54:G54"/>
    <mergeCell ref="I54:J54"/>
    <mergeCell ref="I35:J35"/>
    <mergeCell ref="F51:G51"/>
    <mergeCell ref="I51:J51"/>
    <mergeCell ref="F47:G47"/>
    <mergeCell ref="I47:J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chatina</cp:lastModifiedBy>
  <cp:lastPrinted>2019-05-30T06:45:01Z</cp:lastPrinted>
  <dcterms:created xsi:type="dcterms:W3CDTF">2008-10-01T13:21:49Z</dcterms:created>
  <dcterms:modified xsi:type="dcterms:W3CDTF">2019-07-10T07:09:03Z</dcterms:modified>
  <cp:category/>
  <cp:version/>
  <cp:contentType/>
  <cp:contentStatus/>
</cp:coreProperties>
</file>