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875" windowWidth="15300" windowHeight="4080" activeTab="2"/>
  </bookViews>
  <sheets>
    <sheet name="Предложение" sheetId="3" r:id="rId1"/>
    <sheet name="Основные показатели" sheetId="5" r:id="rId2"/>
    <sheet name="Цены (тарифы)" sheetId="6" r:id="rId3"/>
  </sheets>
  <definedNames>
    <definedName name="_xlnm.Print_Titles" localSheetId="1">'Основные показатели'!$3:$6</definedName>
    <definedName name="_xlnm.Print_Titles" localSheetId="2">'Цены (тарифы)'!$3:$8</definedName>
    <definedName name="_xlnm.Print_Area" localSheetId="1">'Основные показатели'!$A$1:$DR$425</definedName>
    <definedName name="_xlnm.Print_Area" localSheetId="2">'Цены (тарифы)'!$A$1:$DI$140</definedName>
  </definedNames>
  <calcPr calcId="125725"/>
</workbook>
</file>

<file path=xl/calcChain.xml><?xml version="1.0" encoding="utf-8"?>
<calcChain xmlns="http://schemas.openxmlformats.org/spreadsheetml/2006/main">
  <c r="CX57" i="6"/>
  <c r="DD57" s="1"/>
  <c r="DZ44" i="5"/>
  <c r="BB57" i="6"/>
  <c r="BB63"/>
  <c r="CX63"/>
  <c r="DD63" s="1"/>
  <c r="CL63"/>
  <c r="CR63" s="1"/>
  <c r="BZ63"/>
  <c r="CF63" s="1"/>
  <c r="BN63"/>
  <c r="BT63" s="1"/>
  <c r="CL57"/>
  <c r="CR57" s="1"/>
  <c r="BZ57"/>
  <c r="CF57" s="1"/>
  <c r="BN57"/>
  <c r="BT57" s="1"/>
  <c r="DA63" i="5"/>
  <c r="CN63"/>
  <c r="CA63"/>
  <c r="BN63"/>
  <c r="DA104"/>
  <c r="CN104"/>
  <c r="CA104"/>
  <c r="BN104"/>
  <c r="BB104"/>
  <c r="DA95"/>
  <c r="CN95"/>
  <c r="CA95"/>
  <c r="BN95"/>
  <c r="BB95"/>
  <c r="DA94"/>
  <c r="CN94"/>
  <c r="CA94"/>
  <c r="BN94"/>
  <c r="DA49"/>
  <c r="CN49"/>
  <c r="CA49"/>
  <c r="BN49"/>
  <c r="DA45"/>
  <c r="CN45"/>
  <c r="CA45"/>
  <c r="BN45"/>
  <c r="DA42"/>
  <c r="CN42"/>
  <c r="CA42"/>
  <c r="BN42"/>
  <c r="DA41"/>
  <c r="CN41"/>
  <c r="CA41"/>
  <c r="BN41"/>
  <c r="DA23"/>
  <c r="CN23"/>
  <c r="CA23"/>
  <c r="BN23"/>
  <c r="BB23"/>
  <c r="BB19"/>
  <c r="DA16"/>
  <c r="DA19" s="1"/>
  <c r="CN16"/>
  <c r="CN19" s="1"/>
  <c r="CA16"/>
  <c r="CA19" s="1"/>
  <c r="BN16"/>
  <c r="BN19" s="1"/>
  <c r="BB16"/>
  <c r="BB14"/>
  <c r="BB13"/>
  <c r="BN60" i="6"/>
  <c r="BT60" s="1"/>
  <c r="BZ60"/>
  <c r="CF60" s="1"/>
  <c r="CL60"/>
  <c r="CR60"/>
  <c r="CX60"/>
  <c r="DD60"/>
  <c r="BB63" i="5"/>
  <c r="DZ15" s="1"/>
  <c r="BB60" i="6"/>
  <c r="AD63"/>
  <c r="AD60"/>
  <c r="AD57"/>
  <c r="AD104" i="5"/>
  <c r="AD63"/>
  <c r="AD14"/>
  <c r="AD77"/>
  <c r="AJ63" i="6" l="1"/>
  <c r="AJ60"/>
  <c r="AD42" i="5"/>
  <c r="AP104"/>
  <c r="AP63"/>
  <c r="AP13" s="1"/>
  <c r="AP95"/>
  <c r="AD95"/>
  <c r="BH63" i="6"/>
  <c r="BH57"/>
  <c r="AJ57"/>
  <c r="BH60"/>
  <c r="AD23" i="5" l="1"/>
  <c r="AD16"/>
  <c r="AD19" s="1"/>
  <c r="AP23"/>
  <c r="AP16"/>
  <c r="AP19" s="1"/>
</calcChain>
</file>

<file path=xl/sharedStrings.xml><?xml version="1.0" encoding="utf-8"?>
<sst xmlns="http://schemas.openxmlformats.org/spreadsheetml/2006/main" count="962" uniqueCount="493">
  <si>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</si>
  <si>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</si>
  <si>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</si>
  <si>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</si>
  <si>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</si>
  <si>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</si>
  <si>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</si>
  <si>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</si>
  <si>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</si>
  <si>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</si>
  <si>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</si>
  <si>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</si>
  <si>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</si>
  <si>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</si>
  <si>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</si>
  <si>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</si>
  <si>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</si>
  <si>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</si>
  <si>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</si>
  <si>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</si>
  <si>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</si>
  <si>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</si>
  <si>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</si>
  <si>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</si>
  <si>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</si>
  <si>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</si>
  <si>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Показатели,</t>
  </si>
  <si>
    <t>утвержденные</t>
  </si>
  <si>
    <t>Предложения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</si>
  <si>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</si>
  <si>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</si>
  <si>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</si>
  <si>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</si>
  <si>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</si>
  <si>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</si>
  <si>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</si>
  <si>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</si>
  <si>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</si>
  <si>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</si>
  <si>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</si>
  <si>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</si>
  <si>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</si>
  <si>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</si>
  <si>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</si>
  <si>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</si>
  <si>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</si>
  <si>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</si>
  <si>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</si>
  <si>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</si>
  <si>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</si>
  <si>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</si>
  <si>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</si>
  <si>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</si>
  <si>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</si>
  <si>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</si>
  <si>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</si>
  <si>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</si>
  <si>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</si>
  <si>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</si>
  <si>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</si>
  <si>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</si>
  <si>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</si>
  <si>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</si>
  <si>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</si>
  <si>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</si>
  <si>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</si>
  <si>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</si>
  <si>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</si>
  <si>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</si>
  <si>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</si>
  <si>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</si>
  <si>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</si>
  <si>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</si>
  <si>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</si>
  <si>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</si>
  <si>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</si>
  <si>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</si>
  <si>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</si>
  <si>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</si>
  <si>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</si>
  <si>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</si>
  <si>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t>тыс. кВт·ч</t>
  </si>
  <si>
    <t>Уровень потерь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</si>
  <si>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</si>
  <si>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</si>
  <si>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</si>
  <si>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</si>
  <si>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</si>
  <si>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</si>
  <si>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</si>
  <si>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</si>
  <si>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</si>
  <si>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</si>
  <si>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</si>
  <si>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</si>
  <si>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</si>
  <si>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</si>
  <si>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</si>
  <si>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</si>
  <si>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</si>
  <si>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</si>
  <si>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</si>
  <si>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</si>
  <si>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t>операционные</t>
  </si>
  <si>
    <t>(подконтрольные)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</si>
  <si>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</si>
  <si>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</si>
  <si>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</si>
  <si>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</si>
  <si>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</si>
  <si>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</si>
  <si>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</si>
  <si>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</si>
  <si>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</si>
  <si>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</si>
  <si>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</si>
  <si>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</si>
  <si>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</si>
  <si>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</si>
  <si>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</si>
  <si>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</si>
  <si>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</si>
  <si>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</si>
  <si>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</si>
  <si>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</si>
  <si>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</si>
  <si>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</si>
  <si>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t>4.5.</t>
  </si>
  <si>
    <t>у. е.</t>
  </si>
  <si>
    <t>Операционные</t>
  </si>
  <si>
    <t>(подконтрольные) расходы</t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</si>
  <si>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</si>
  <si>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</si>
  <si>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</si>
  <si>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</si>
  <si>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</si>
  <si>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</si>
  <si>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</si>
  <si>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</si>
  <si>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</si>
  <si>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</si>
  <si>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</si>
  <si>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</si>
  <si>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</si>
  <si>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</si>
  <si>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</si>
  <si>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</si>
  <si>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</si>
  <si>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</si>
  <si>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</si>
  <si>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</si>
  <si>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</si>
  <si>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</si>
  <si>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</si>
  <si>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</si>
  <si>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</si>
  <si>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</si>
  <si>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</si>
  <si>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</si>
  <si>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</si>
  <si>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</si>
  <si>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</si>
  <si>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</si>
  <si>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</si>
  <si>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</si>
  <si>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</si>
  <si>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</si>
  <si>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</si>
  <si>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</si>
  <si>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</si>
  <si>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</si>
  <si>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</si>
  <si>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</si>
  <si>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</si>
  <si>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</si>
  <si>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</si>
  <si>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</si>
  <si>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</si>
  <si>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</si>
  <si>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</si>
  <si>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</si>
  <si>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</si>
  <si>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</si>
  <si>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</si>
  <si>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</si>
  <si>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</si>
  <si>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</si>
  <si>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</si>
  <si>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</si>
  <si>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</si>
  <si>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</si>
  <si>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</si>
  <si>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</si>
  <si>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</si>
  <si>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</si>
  <si>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</si>
  <si>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</si>
  <si>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</si>
  <si>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</si>
  <si>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</si>
  <si>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</si>
  <si>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</si>
  <si>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</si>
  <si>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</si>
  <si>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</si>
  <si>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</si>
  <si>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</si>
  <si>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</si>
  <si>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</si>
  <si>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</si>
  <si>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</si>
  <si>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</si>
  <si>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</si>
  <si>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</si>
  <si>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</si>
  <si>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</si>
  <si>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</si>
  <si>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</si>
  <si>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</si>
  <si>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</si>
  <si>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</si>
  <si>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</si>
  <si>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</si>
  <si>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</si>
  <si>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</si>
  <si>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</si>
  <si>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</si>
  <si>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</si>
  <si>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</si>
  <si>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</si>
  <si>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</si>
  <si>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</si>
  <si>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</si>
  <si>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</si>
  <si>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</si>
  <si>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</si>
  <si>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</si>
  <si>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</si>
  <si>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</si>
  <si>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</si>
  <si>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</si>
  <si>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</si>
  <si>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</si>
  <si>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</si>
  <si>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</si>
  <si>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</si>
  <si>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</si>
  <si>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</si>
  <si>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</si>
  <si>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</si>
  <si>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</si>
  <si>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</si>
  <si>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</si>
  <si>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</si>
  <si>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</si>
  <si>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</si>
  <si>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</si>
  <si>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</si>
  <si>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</si>
  <si>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</si>
  <si>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</si>
  <si>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</si>
  <si>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</si>
  <si>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</si>
  <si>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</si>
  <si>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</si>
  <si>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</si>
  <si>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</si>
  <si>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</si>
  <si>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</si>
  <si>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</si>
  <si>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</si>
  <si>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</si>
  <si>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</si>
  <si>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</si>
  <si>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</si>
  <si>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</si>
  <si>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</si>
  <si>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</si>
  <si>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</si>
  <si>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</si>
  <si>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</si>
  <si>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</si>
  <si>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</si>
  <si>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</si>
  <si>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</si>
  <si>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</si>
  <si>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</si>
  <si>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</si>
  <si>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</si>
  <si>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</si>
  <si>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</si>
  <si>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</si>
  <si>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</si>
  <si>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</si>
  <si>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</si>
  <si>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</si>
  <si>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</si>
  <si>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</si>
  <si>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</si>
  <si>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</si>
  <si>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</si>
  <si>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</si>
  <si>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</si>
  <si>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</si>
  <si>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</si>
  <si>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</si>
  <si>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</si>
  <si>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</si>
  <si>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</si>
  <si>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</si>
  <si>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</si>
  <si>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</si>
  <si>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</si>
  <si>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</si>
  <si>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</si>
  <si>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</si>
  <si>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</si>
  <si>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</si>
  <si>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</si>
  <si>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</si>
  <si>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</si>
  <si>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</si>
  <si>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</si>
  <si>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</si>
  <si>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</si>
  <si>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</si>
  <si>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</si>
  <si>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</si>
  <si>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</si>
  <si>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</si>
  <si>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</si>
  <si>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</si>
  <si>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</si>
  <si>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</si>
  <si>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</si>
  <si>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</si>
  <si>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</si>
  <si>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</si>
  <si>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</si>
  <si>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</si>
  <si>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</si>
  <si>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</si>
  <si>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</si>
  <si>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</si>
  <si>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</si>
  <si>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</si>
  <si>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</si>
  <si>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</si>
  <si>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</si>
  <si>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</si>
  <si>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</si>
  <si>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</si>
  <si>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</si>
  <si>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</si>
  <si>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</si>
  <si>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</si>
  <si>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</si>
  <si>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</si>
  <si>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</si>
  <si>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</si>
  <si>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</si>
  <si>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</si>
  <si>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</si>
  <si>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</si>
  <si>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</si>
  <si>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</si>
  <si>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</si>
  <si>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</si>
  <si>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</si>
  <si>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</si>
  <si>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</si>
  <si>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</si>
  <si>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</si>
  <si>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</si>
  <si>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</si>
  <si>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</si>
  <si>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</si>
  <si>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</si>
  <si>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</si>
  <si>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</si>
  <si>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</si>
  <si>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</si>
  <si>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</si>
  <si>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</si>
  <si>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</si>
  <si>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</si>
  <si>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</si>
  <si>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</si>
  <si>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</si>
  <si>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</si>
  <si>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</si>
  <si>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</si>
  <si>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</si>
  <si>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</si>
  <si>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</si>
  <si>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</si>
  <si>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</si>
  <si>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</si>
  <si>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</si>
  <si>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</si>
  <si>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</si>
  <si>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</si>
  <si>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</si>
  <si>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</si>
  <si>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</si>
  <si>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</si>
  <si>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</si>
  <si>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</si>
  <si>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</si>
  <si>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</si>
  <si>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</si>
  <si>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</si>
  <si>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</si>
  <si>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</si>
  <si>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</si>
  <si>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</si>
  <si>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</si>
  <si>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</si>
  <si>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</si>
  <si>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</si>
  <si>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</si>
  <si>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</si>
  <si>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</si>
  <si>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</si>
  <si>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</si>
  <si>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</si>
  <si>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  <charset val="204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</si>
  <si>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</si>
  <si>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  <charset val="204"/>
      </rPr>
      <t>2</t>
    </r>
  </si>
  <si>
    <r>
      <t>7,0—13,0 кг/см</t>
    </r>
    <r>
      <rPr>
        <vertAlign val="superscript"/>
        <sz val="10"/>
        <rFont val="Times New Roman"/>
        <family val="1"/>
        <charset val="204"/>
      </rPr>
      <t>2</t>
    </r>
  </si>
  <si>
    <r>
      <t>&gt;13 кг/см</t>
    </r>
    <r>
      <rPr>
        <vertAlign val="superscript"/>
        <sz val="10"/>
        <rFont val="Times New Roman"/>
        <family val="1"/>
        <charset val="204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</si>
  <si>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</si>
  <si>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</si>
  <si>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</si>
  <si>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</si>
  <si>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</si>
  <si>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</si>
  <si>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</si>
  <si>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</si>
  <si>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</si>
  <si>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</si>
  <si>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</si>
  <si>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</si>
  <si>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</si>
  <si>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</si>
  <si>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</si>
  <si>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  <charset val="204"/>
      </rPr>
      <t>1</t>
    </r>
    <r>
      <rPr>
        <sz val="8"/>
        <rFont val="Times New Roman"/>
        <family val="1"/>
        <charset val="204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</si>
  <si>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</si>
  <si>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</si>
  <si>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</si>
  <si>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</si>
  <si>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</si>
  <si>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</si>
  <si>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</si>
  <si>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ООО "МИП "Кинешма"</t>
  </si>
  <si>
    <t>Общество с ограниченной ответственностью "Многофункциональный индустриальный парк "Кинешма"</t>
  </si>
  <si>
    <t>Общество с ограниченной ответственностью                                                       "Многофункциональный индустриальный парк "Кинешма"</t>
  </si>
  <si>
    <t>город Кинешма</t>
  </si>
  <si>
    <t>3703020510</t>
  </si>
  <si>
    <t>370301001</t>
  </si>
  <si>
    <t>155815 Ивановская область, город Кинешма, ул. 2-я Шуйская, дом 1</t>
  </si>
  <si>
    <t>на 2021 год</t>
  </si>
  <si>
    <t>ОТСУТСТВУЕТ ИНВЕСТИЦИОННАЯ ПРОГРАММА</t>
  </si>
  <si>
    <t>х</t>
  </si>
  <si>
    <t xml:space="preserve"> неподконтрольные</t>
  </si>
  <si>
    <t xml:space="preserve">х </t>
  </si>
  <si>
    <t>Утверждена директором по экономике и финансам И.А.Голубковым                              на 2019-2021 гг. Приказ №33/1 от 31.10.2018 года.</t>
  </si>
  <si>
    <t>chatina@kineshma.ru</t>
  </si>
  <si>
    <t>без потерь</t>
  </si>
  <si>
    <t>показатели за 2020 год</t>
  </si>
  <si>
    <t>на 2022 год</t>
  </si>
  <si>
    <t>показатели                   за 2020 год</t>
  </si>
  <si>
    <t xml:space="preserve">(49331) 296-00 </t>
  </si>
  <si>
    <t>Малеев Вячеслав Михайлович</t>
  </si>
  <si>
    <t>на 2023 год</t>
  </si>
  <si>
    <t>на 2024 год</t>
  </si>
  <si>
    <t>на 2025 год</t>
  </si>
  <si>
    <t>на 2026 год</t>
  </si>
  <si>
    <r>
      <t>режимами</t>
    </r>
    <r>
      <rPr>
        <vertAlign val="superscript"/>
        <sz val="14"/>
        <rFont val="Times New Roman"/>
        <family val="1"/>
        <charset val="204"/>
      </rPr>
      <t>2</t>
    </r>
  </si>
  <si>
    <r>
      <t>надежности</t>
    </r>
    <r>
      <rPr>
        <vertAlign val="superscript"/>
        <sz val="14"/>
        <rFont val="Times New Roman"/>
        <family val="1"/>
        <charset val="204"/>
      </rPr>
      <t>2</t>
    </r>
  </si>
  <si>
    <r>
      <t>Заявленная мощность</t>
    </r>
    <r>
      <rPr>
        <vertAlign val="superscript"/>
        <sz val="14"/>
        <rFont val="Times New Roman"/>
        <family val="1"/>
        <charset val="204"/>
      </rPr>
      <t>3</t>
    </r>
  </si>
  <si>
    <r>
      <t>всего</t>
    </r>
    <r>
      <rPr>
        <vertAlign val="superscript"/>
        <sz val="14"/>
        <rFont val="Times New Roman"/>
        <family val="1"/>
        <charset val="204"/>
      </rPr>
      <t>3</t>
    </r>
  </si>
  <si>
    <r>
      <t>категориям потребителей</t>
    </r>
    <r>
      <rPr>
        <vertAlign val="superscript"/>
        <sz val="14"/>
        <rFont val="Times New Roman"/>
        <family val="1"/>
        <charset val="204"/>
      </rPr>
      <t>3</t>
    </r>
  </si>
  <si>
    <r>
      <t>электрической энергии</t>
    </r>
    <r>
      <rPr>
        <vertAlign val="superscript"/>
        <sz val="14"/>
        <rFont val="Times New Roman"/>
        <family val="1"/>
        <charset val="204"/>
      </rPr>
      <t>3</t>
    </r>
  </si>
  <si>
    <r>
      <t>приказа)</t>
    </r>
    <r>
      <rPr>
        <vertAlign val="superscript"/>
        <sz val="14"/>
        <rFont val="Times New Roman"/>
        <family val="1"/>
        <charset val="204"/>
      </rPr>
      <t>3</t>
    </r>
  </si>
  <si>
    <r>
      <t>энергии</t>
    </r>
    <r>
      <rPr>
        <vertAlign val="superscript"/>
        <sz val="14"/>
        <rFont val="Times New Roman"/>
        <family val="1"/>
        <charset val="204"/>
      </rPr>
      <t>4</t>
    </r>
  </si>
  <si>
    <r>
      <t>расходы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 xml:space="preserve"> — всего</t>
    </r>
  </si>
  <si>
    <r>
      <t>расходы</t>
    </r>
    <r>
      <rPr>
        <vertAlign val="superscript"/>
        <sz val="14"/>
        <rFont val="Times New Roman"/>
        <family val="1"/>
        <charset val="204"/>
      </rPr>
      <t>3</t>
    </r>
    <r>
      <rPr>
        <sz val="14"/>
        <rFont val="Times New Roman"/>
        <family val="1"/>
        <charset val="204"/>
      </rPr>
      <t xml:space="preserve"> — всего</t>
    </r>
    <r>
      <rPr>
        <vertAlign val="superscript"/>
        <sz val="14"/>
        <rFont val="Times New Roman"/>
        <family val="1"/>
        <charset val="204"/>
      </rPr>
      <t>3</t>
    </r>
  </si>
  <si>
    <r>
      <t>Объем условных единиц</t>
    </r>
    <r>
      <rPr>
        <vertAlign val="superscript"/>
        <sz val="14"/>
        <rFont val="Times New Roman"/>
        <family val="1"/>
        <charset val="204"/>
      </rPr>
      <t>3</t>
    </r>
  </si>
  <si>
    <r>
      <t>на условную единицу</t>
    </r>
    <r>
      <rPr>
        <vertAlign val="superscript"/>
        <sz val="14"/>
        <rFont val="Times New Roman"/>
        <family val="1"/>
        <charset val="204"/>
      </rPr>
      <t>3</t>
    </r>
  </si>
  <si>
    <t>2022-2026</t>
  </si>
  <si>
    <t xml:space="preserve"> года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</si>
</sst>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17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u/>
      <sz val="10"/>
      <color theme="10"/>
      <name val="Arial Cyr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/>
    <xf numFmtId="166" fontId="1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1" fillId="0" borderId="3" xfId="1" applyNumberFormat="1" applyBorder="1" applyAlignment="1" applyProtection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165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166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/>
    </xf>
    <xf numFmtId="0" fontId="8" fillId="0" borderId="7" xfId="0" applyFont="1" applyBorder="1" applyAlignment="1">
      <alignment horizontal="right" vertical="top"/>
    </xf>
    <xf numFmtId="0" fontId="8" fillId="0" borderId="9" xfId="0" applyFont="1" applyBorder="1" applyAlignment="1">
      <alignment horizontal="right" vertical="top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13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tina@kineshma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BL34"/>
  <sheetViews>
    <sheetView topLeftCell="A7" zoomScaleNormal="100" workbookViewId="0">
      <selection activeCell="A40" sqref="A40:XFD40"/>
    </sheetView>
  </sheetViews>
  <sheetFormatPr defaultColWidth="1.42578125" defaultRowHeight="15.75"/>
  <cols>
    <col min="1" max="27" width="1.42578125" style="1"/>
    <col min="28" max="28" width="2.42578125" style="1" customWidth="1"/>
    <col min="29" max="48" width="1.42578125" style="1"/>
    <col min="49" max="49" width="1.42578125" style="1" customWidth="1"/>
    <col min="50" max="16384" width="1.42578125" style="1"/>
  </cols>
  <sheetData>
    <row r="1" spans="1:64" s="3" customFormat="1" ht="11.25">
      <c r="BK1" s="2"/>
      <c r="BL1" s="2" t="s">
        <v>0</v>
      </c>
    </row>
    <row r="2" spans="1:64" s="3" customFormat="1" ht="11.25">
      <c r="BK2" s="2"/>
      <c r="BL2" s="2" t="s">
        <v>1</v>
      </c>
    </row>
    <row r="3" spans="1:64" s="3" customFormat="1" ht="11.25">
      <c r="BK3" s="2"/>
      <c r="BL3" s="2" t="s">
        <v>2</v>
      </c>
    </row>
    <row r="4" spans="1:64" s="3" customFormat="1" ht="11.25">
      <c r="BK4" s="2"/>
      <c r="BL4" s="2" t="s">
        <v>4</v>
      </c>
    </row>
    <row r="5" spans="1:64" s="3" customFormat="1" ht="11.25">
      <c r="BL5" s="2" t="s">
        <v>3</v>
      </c>
    </row>
    <row r="6" spans="1:64" s="3" customFormat="1" ht="11.25">
      <c r="BL6" s="4" t="s">
        <v>5</v>
      </c>
    </row>
    <row r="10" spans="1:64" s="5" customFormat="1" ht="18.75">
      <c r="A10" s="23" t="s">
        <v>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s="5" customFormat="1" ht="18.75">
      <c r="A11" s="23" t="s">
        <v>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s="5" customFormat="1" ht="18.75">
      <c r="I12" s="6" t="s">
        <v>454</v>
      </c>
      <c r="AC12" s="24" t="s">
        <v>491</v>
      </c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6" t="s">
        <v>492</v>
      </c>
    </row>
    <row r="13" spans="1:64" s="7" customFormat="1" ht="10.5">
      <c r="AC13" s="25" t="s">
        <v>8</v>
      </c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</row>
    <row r="17" spans="1:64">
      <c r="A17" s="18" t="s">
        <v>455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64" s="7" customFormat="1" ht="10.5">
      <c r="A18" s="20" t="s">
        <v>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4" ht="30.75" customHeight="1">
      <c r="A19" s="21" t="s">
        <v>457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3" spans="1:64" s="8" customFormat="1" ht="16.5">
      <c r="A23" s="22" t="s">
        <v>10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5" spans="1:64" ht="31.5" customHeight="1">
      <c r="A25" s="1" t="s">
        <v>11</v>
      </c>
      <c r="P25" s="21" t="s">
        <v>456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</row>
    <row r="26" spans="1:64">
      <c r="A26" s="1" t="s">
        <v>12</v>
      </c>
      <c r="T26" s="19" t="s">
        <v>455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>
      <c r="A27" s="1" t="s">
        <v>13</v>
      </c>
      <c r="O27" s="18" t="s">
        <v>458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>
      <c r="A28" s="1" t="s">
        <v>14</v>
      </c>
      <c r="O28" s="19" t="s">
        <v>461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>
      <c r="A29" s="1" t="s">
        <v>15</v>
      </c>
      <c r="E29" s="17" t="s">
        <v>459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64">
      <c r="A30" s="1" t="s">
        <v>16</v>
      </c>
      <c r="E30" s="17" t="s">
        <v>460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1" spans="1:64">
      <c r="A31" s="1" t="s">
        <v>17</v>
      </c>
      <c r="Q31" s="19" t="s">
        <v>474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>
      <c r="A32" s="1" t="s">
        <v>18</v>
      </c>
      <c r="S32" s="15" t="s">
        <v>468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>
      <c r="A33" s="1" t="s">
        <v>19</v>
      </c>
      <c r="P33" s="17" t="s">
        <v>473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</row>
    <row r="34" spans="1:64">
      <c r="A34" s="1" t="s">
        <v>20</v>
      </c>
      <c r="E34" s="17" t="s">
        <v>473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</row>
  </sheetData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S32:BL32"/>
    <mergeCell ref="P33:BL33"/>
    <mergeCell ref="E34:BL34"/>
    <mergeCell ref="O27:BL27"/>
    <mergeCell ref="O28:BL28"/>
    <mergeCell ref="E29:BL29"/>
    <mergeCell ref="E30:BL30"/>
    <mergeCell ref="Q31:BL31"/>
  </mergeCells>
  <phoneticPr fontId="0" type="noConversion"/>
  <hyperlinks>
    <hyperlink ref="S32" r:id="rId1"/>
  </hyperlinks>
  <pageMargins left="0.56999999999999995" right="0.24" top="0.59055118110236227" bottom="0.39370078740157483" header="0.27559055118110237" footer="0.27559055118110237"/>
  <pageSetup paperSize="9" orientation="portrait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B1:DZ425"/>
  <sheetViews>
    <sheetView view="pageBreakPreview" topLeftCell="A81" zoomScale="60" zoomScaleNormal="100" workbookViewId="0">
      <selection activeCell="W115" sqref="W115:AC119"/>
    </sheetView>
  </sheetViews>
  <sheetFormatPr defaultColWidth="1.42578125" defaultRowHeight="15.75"/>
  <cols>
    <col min="1" max="1" width="16.42578125" style="1" customWidth="1"/>
    <col min="2" max="2" width="9.5703125" style="1" customWidth="1"/>
    <col min="3" max="5" width="1.42578125" style="1" hidden="1" customWidth="1"/>
    <col min="6" max="19" width="1.42578125" style="1"/>
    <col min="20" max="20" width="6.7109375" style="1" customWidth="1"/>
    <col min="21" max="21" width="9.7109375" style="1" customWidth="1"/>
    <col min="22" max="28" width="1.42578125" style="1"/>
    <col min="29" max="29" width="5.85546875" style="1" customWidth="1"/>
    <col min="30" max="40" width="1.42578125" style="1"/>
    <col min="41" max="41" width="10.28515625" style="1" customWidth="1"/>
    <col min="42" max="49" width="1.42578125" style="1"/>
    <col min="50" max="50" width="1.42578125" style="1" customWidth="1"/>
    <col min="51" max="64" width="1.42578125" style="1"/>
    <col min="65" max="65" width="5.5703125" style="1" customWidth="1"/>
    <col min="66" max="66" width="10.7109375" style="1" customWidth="1"/>
    <col min="67" max="67" width="8.5703125" style="1" customWidth="1"/>
    <col min="68" max="78" width="1.42578125" style="1"/>
    <col min="79" max="79" width="7.5703125" style="1" bestFit="1" customWidth="1"/>
    <col min="80" max="102" width="1.42578125" style="1"/>
    <col min="103" max="103" width="1.42578125" style="1" customWidth="1"/>
    <col min="104" max="129" width="1.42578125" style="1"/>
    <col min="130" max="130" width="8.28515625" style="1" bestFit="1" customWidth="1"/>
    <col min="131" max="16384" width="1.42578125" style="1"/>
  </cols>
  <sheetData>
    <row r="1" spans="2:130" ht="20.25">
      <c r="B1" s="72" t="s">
        <v>21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</row>
    <row r="3" spans="2:130">
      <c r="B3" s="39" t="s">
        <v>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9" t="s">
        <v>24</v>
      </c>
      <c r="X3" s="37"/>
      <c r="Y3" s="37"/>
      <c r="Z3" s="37"/>
      <c r="AA3" s="37"/>
      <c r="AB3" s="37"/>
      <c r="AC3" s="37"/>
      <c r="AD3" s="39" t="s">
        <v>25</v>
      </c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8"/>
      <c r="AP3" s="37" t="s">
        <v>26</v>
      </c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8"/>
      <c r="BB3" s="37" t="s">
        <v>28</v>
      </c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8"/>
      <c r="BN3" s="37" t="s">
        <v>28</v>
      </c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8"/>
      <c r="BZ3" s="39" t="s">
        <v>28</v>
      </c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8"/>
      <c r="CN3" s="37" t="s">
        <v>28</v>
      </c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8"/>
      <c r="CZ3" s="37" t="s">
        <v>28</v>
      </c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8"/>
    </row>
    <row r="4" spans="2:130">
      <c r="B4" s="42" t="s">
        <v>23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2" t="s">
        <v>29</v>
      </c>
      <c r="X4" s="40"/>
      <c r="Y4" s="40"/>
      <c r="Z4" s="40"/>
      <c r="AA4" s="40"/>
      <c r="AB4" s="40"/>
      <c r="AC4" s="40"/>
      <c r="AD4" s="42" t="s">
        <v>470</v>
      </c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1"/>
      <c r="AP4" s="40" t="s">
        <v>27</v>
      </c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1"/>
      <c r="BB4" s="40" t="s">
        <v>471</v>
      </c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1"/>
      <c r="BN4" s="40" t="s">
        <v>475</v>
      </c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1"/>
      <c r="BZ4" s="42" t="s">
        <v>476</v>
      </c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1"/>
      <c r="CN4" s="40" t="s">
        <v>477</v>
      </c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1"/>
      <c r="CZ4" s="40" t="s">
        <v>478</v>
      </c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1"/>
    </row>
    <row r="5" spans="2:130">
      <c r="B5" s="42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2" t="s">
        <v>30</v>
      </c>
      <c r="X5" s="40"/>
      <c r="Y5" s="40"/>
      <c r="Z5" s="40"/>
      <c r="AA5" s="40"/>
      <c r="AB5" s="40"/>
      <c r="AC5" s="40"/>
      <c r="AD5" s="42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1"/>
      <c r="AP5" s="40" t="s">
        <v>462</v>
      </c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1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1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1"/>
      <c r="BZ5" s="42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1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1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1"/>
    </row>
    <row r="6" spans="2:130" ht="12" customHeight="1">
      <c r="B6" s="4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44"/>
      <c r="X6" s="18"/>
      <c r="Y6" s="18"/>
      <c r="Z6" s="18"/>
      <c r="AA6" s="18"/>
      <c r="AB6" s="18"/>
      <c r="AC6" s="18"/>
      <c r="AD6" s="44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43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43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43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43"/>
      <c r="BZ6" s="44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43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43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43"/>
    </row>
    <row r="7" spans="2:130" ht="18.75">
      <c r="B7" s="27" t="s">
        <v>32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</row>
    <row r="8" spans="2:130" ht="18.75">
      <c r="B8" s="27" t="s">
        <v>33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</row>
    <row r="9" spans="2:130" ht="18.75">
      <c r="B9" s="27" t="s">
        <v>31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</row>
    <row r="10" spans="2:130" ht="18.75">
      <c r="B10" s="59" t="s">
        <v>34</v>
      </c>
      <c r="C10" s="59"/>
      <c r="D10" s="59"/>
      <c r="E10" s="59"/>
      <c r="F10" s="59"/>
      <c r="G10" s="71" t="s">
        <v>44</v>
      </c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60"/>
      <c r="X10" s="60"/>
      <c r="Y10" s="60"/>
      <c r="Z10" s="60"/>
      <c r="AA10" s="60"/>
      <c r="AB10" s="60"/>
      <c r="AC10" s="60"/>
      <c r="AD10" s="27" t="s">
        <v>464</v>
      </c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 t="s">
        <v>464</v>
      </c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 t="s">
        <v>464</v>
      </c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 t="s">
        <v>464</v>
      </c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 t="s">
        <v>464</v>
      </c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 t="s">
        <v>464</v>
      </c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 t="s">
        <v>464</v>
      </c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</row>
    <row r="11" spans="2:130" ht="18.75">
      <c r="B11" s="59"/>
      <c r="C11" s="59"/>
      <c r="D11" s="59"/>
      <c r="E11" s="59"/>
      <c r="F11" s="59"/>
      <c r="G11" s="71" t="s">
        <v>45</v>
      </c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60"/>
      <c r="X11" s="60"/>
      <c r="Y11" s="60"/>
      <c r="Z11" s="60"/>
      <c r="AA11" s="60"/>
      <c r="AB11" s="60"/>
      <c r="AC11" s="60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</row>
    <row r="12" spans="2:130" ht="18.75">
      <c r="B12" s="59"/>
      <c r="C12" s="59"/>
      <c r="D12" s="59"/>
      <c r="E12" s="59"/>
      <c r="F12" s="59"/>
      <c r="G12" s="71" t="s">
        <v>35</v>
      </c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60"/>
      <c r="X12" s="60"/>
      <c r="Y12" s="60"/>
      <c r="Z12" s="60"/>
      <c r="AA12" s="60"/>
      <c r="AB12" s="60"/>
      <c r="AC12" s="60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</row>
    <row r="13" spans="2:130" ht="18.75">
      <c r="B13" s="64" t="s">
        <v>36</v>
      </c>
      <c r="C13" s="64"/>
      <c r="D13" s="64"/>
      <c r="E13" s="64"/>
      <c r="F13" s="64"/>
      <c r="G13" s="29" t="s">
        <v>37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60" t="s">
        <v>38</v>
      </c>
      <c r="X13" s="60"/>
      <c r="Y13" s="60"/>
      <c r="Z13" s="60"/>
      <c r="AA13" s="60"/>
      <c r="AB13" s="60"/>
      <c r="AC13" s="60"/>
      <c r="AD13" s="27">
        <v>56347.88</v>
      </c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31">
        <f>AP63+5507</f>
        <v>57596.51</v>
      </c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66">
        <f>DZ44+BB14</f>
        <v>71871.491999999998</v>
      </c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30">
        <v>72390.657999999996</v>
      </c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>
        <v>72809.05</v>
      </c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>
        <v>73237.468999999997</v>
      </c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>
        <v>73692.436000000002</v>
      </c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</row>
    <row r="14" spans="2:130" ht="18.75">
      <c r="B14" s="64" t="s">
        <v>39</v>
      </c>
      <c r="C14" s="64"/>
      <c r="D14" s="64"/>
      <c r="E14" s="64"/>
      <c r="F14" s="64"/>
      <c r="G14" s="29" t="s">
        <v>41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60" t="s">
        <v>38</v>
      </c>
      <c r="X14" s="60"/>
      <c r="Y14" s="60"/>
      <c r="Z14" s="60"/>
      <c r="AA14" s="60"/>
      <c r="AB14" s="60"/>
      <c r="AC14" s="60"/>
      <c r="AD14" s="66">
        <f>AD13-56378.402</f>
        <v>-30.522000000004482</v>
      </c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>
        <v>0</v>
      </c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>
        <f>DZ15</f>
        <v>3422.4519999999998</v>
      </c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27">
        <v>3447.174</v>
      </c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>
        <v>3467.098</v>
      </c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>
        <v>3487.4989999999998</v>
      </c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>
        <v>3509.1640000000002</v>
      </c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</row>
    <row r="15" spans="2:130" ht="18.75">
      <c r="B15" s="64"/>
      <c r="C15" s="64"/>
      <c r="D15" s="64"/>
      <c r="E15" s="64"/>
      <c r="F15" s="64"/>
      <c r="G15" s="29" t="s">
        <v>42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60"/>
      <c r="X15" s="60"/>
      <c r="Y15" s="60"/>
      <c r="Z15" s="60"/>
      <c r="AA15" s="60"/>
      <c r="AB15" s="60"/>
      <c r="AC15" s="60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Z15" s="11">
        <f>DZ44*0.05</f>
        <v>3422.4519999999998</v>
      </c>
    </row>
    <row r="16" spans="2:130" ht="18.75">
      <c r="B16" s="64" t="s">
        <v>40</v>
      </c>
      <c r="C16" s="64"/>
      <c r="D16" s="64"/>
      <c r="E16" s="64"/>
      <c r="F16" s="64"/>
      <c r="G16" s="29" t="s">
        <v>46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60" t="s">
        <v>38</v>
      </c>
      <c r="X16" s="60"/>
      <c r="Y16" s="60"/>
      <c r="Z16" s="60"/>
      <c r="AA16" s="60"/>
      <c r="AB16" s="60"/>
      <c r="AC16" s="60"/>
      <c r="AD16" s="66">
        <f>AD14</f>
        <v>-30.522000000004482</v>
      </c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66">
        <f>AP14</f>
        <v>0</v>
      </c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>
        <f>BB14</f>
        <v>3422.4519999999998</v>
      </c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27">
        <f>BN14</f>
        <v>3447.174</v>
      </c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>
        <f>CA14</f>
        <v>3467.098</v>
      </c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>
        <f>CN14</f>
        <v>3487.4989999999998</v>
      </c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>
        <f>DA14</f>
        <v>3509.1640000000002</v>
      </c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</row>
    <row r="17" spans="2:117" ht="18.75">
      <c r="B17" s="64"/>
      <c r="C17" s="64"/>
      <c r="D17" s="64"/>
      <c r="E17" s="64"/>
      <c r="F17" s="64"/>
      <c r="G17" s="29" t="s">
        <v>48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60"/>
      <c r="X17" s="60"/>
      <c r="Y17" s="60"/>
      <c r="Z17" s="60"/>
      <c r="AA17" s="60"/>
      <c r="AB17" s="60"/>
      <c r="AC17" s="60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</row>
    <row r="18" spans="2:117" ht="18.75">
      <c r="B18" s="64"/>
      <c r="C18" s="64"/>
      <c r="D18" s="64"/>
      <c r="E18" s="64"/>
      <c r="F18" s="64"/>
      <c r="G18" s="29" t="s">
        <v>47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60"/>
      <c r="X18" s="60"/>
      <c r="Y18" s="60"/>
      <c r="Z18" s="60"/>
      <c r="AA18" s="60"/>
      <c r="AB18" s="60"/>
      <c r="AC18" s="60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</row>
    <row r="19" spans="2:117" ht="18.75">
      <c r="B19" s="64" t="s">
        <v>49</v>
      </c>
      <c r="C19" s="64"/>
      <c r="D19" s="64"/>
      <c r="E19" s="64"/>
      <c r="F19" s="64"/>
      <c r="G19" s="29" t="s">
        <v>50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60" t="s">
        <v>38</v>
      </c>
      <c r="X19" s="60"/>
      <c r="Y19" s="60"/>
      <c r="Z19" s="60"/>
      <c r="AA19" s="60"/>
      <c r="AB19" s="60"/>
      <c r="AC19" s="60"/>
      <c r="AD19" s="66">
        <f>AD16</f>
        <v>-30.522000000004482</v>
      </c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66">
        <f>AP16</f>
        <v>0</v>
      </c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66">
        <f>BB16</f>
        <v>3422.4519999999998</v>
      </c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>
        <f>BN16</f>
        <v>3447.174</v>
      </c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>
        <f>CA16</f>
        <v>3467.098</v>
      </c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>
        <f>CN16</f>
        <v>3487.4989999999998</v>
      </c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>
        <f>DA16</f>
        <v>3509.1640000000002</v>
      </c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</row>
    <row r="20" spans="2:117" ht="18.75">
      <c r="B20" s="59" t="s">
        <v>52</v>
      </c>
      <c r="C20" s="59"/>
      <c r="D20" s="59"/>
      <c r="E20" s="59"/>
      <c r="F20" s="59"/>
      <c r="G20" s="29" t="s">
        <v>44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60"/>
      <c r="X20" s="60"/>
      <c r="Y20" s="60"/>
      <c r="Z20" s="60"/>
      <c r="AA20" s="60"/>
      <c r="AB20" s="60"/>
      <c r="AC20" s="60"/>
      <c r="AD20" s="31" t="s">
        <v>466</v>
      </c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 t="s">
        <v>464</v>
      </c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 t="s">
        <v>464</v>
      </c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27" t="s">
        <v>464</v>
      </c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 t="s">
        <v>464</v>
      </c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 t="s">
        <v>464</v>
      </c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 t="s">
        <v>464</v>
      </c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</row>
    <row r="21" spans="2:117" ht="18.75">
      <c r="B21" s="59"/>
      <c r="C21" s="59"/>
      <c r="D21" s="59"/>
      <c r="E21" s="59"/>
      <c r="F21" s="59"/>
      <c r="G21" s="29" t="s">
        <v>51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60"/>
      <c r="X21" s="60"/>
      <c r="Y21" s="60"/>
      <c r="Z21" s="60"/>
      <c r="AA21" s="60"/>
      <c r="AB21" s="60"/>
      <c r="AC21" s="60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</row>
    <row r="22" spans="2:117" ht="18.75">
      <c r="B22" s="59"/>
      <c r="C22" s="59"/>
      <c r="D22" s="59"/>
      <c r="E22" s="59"/>
      <c r="F22" s="59"/>
      <c r="G22" s="29" t="s">
        <v>43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60"/>
      <c r="X22" s="60"/>
      <c r="Y22" s="60"/>
      <c r="Z22" s="60"/>
      <c r="AA22" s="60"/>
      <c r="AB22" s="60"/>
      <c r="AC22" s="60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</row>
    <row r="23" spans="2:117" ht="18.75">
      <c r="B23" s="59" t="s">
        <v>53</v>
      </c>
      <c r="C23" s="59"/>
      <c r="D23" s="59"/>
      <c r="E23" s="59"/>
      <c r="F23" s="59"/>
      <c r="G23" s="29" t="s">
        <v>54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60" t="s">
        <v>62</v>
      </c>
      <c r="X23" s="60"/>
      <c r="Y23" s="60"/>
      <c r="Z23" s="60"/>
      <c r="AA23" s="60"/>
      <c r="AB23" s="60"/>
      <c r="AC23" s="60"/>
      <c r="AD23" s="31">
        <f>AD14/AD13*100</f>
        <v>-5.4167077803112529E-2</v>
      </c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>
        <f>AP14/AP13*100</f>
        <v>0</v>
      </c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>
        <f>BB14/BB13*100</f>
        <v>4.7619047619047619</v>
      </c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>
        <f>BN14/BN13*100</f>
        <v>4.7619044987821502</v>
      </c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>
        <f>CA14/CA13*100</f>
        <v>4.7619052851259553</v>
      </c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>
        <f>CN14/CN13*100</f>
        <v>4.7619054121053797</v>
      </c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>
        <f>DA14/DA13*100</f>
        <v>4.7619052788538569</v>
      </c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</row>
    <row r="24" spans="2:117" ht="18.75">
      <c r="B24" s="59"/>
      <c r="C24" s="59"/>
      <c r="D24" s="59"/>
      <c r="E24" s="59"/>
      <c r="F24" s="59"/>
      <c r="G24" s="29" t="s">
        <v>55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60"/>
      <c r="X24" s="60"/>
      <c r="Y24" s="60"/>
      <c r="Z24" s="60"/>
      <c r="AA24" s="60"/>
      <c r="AB24" s="60"/>
      <c r="AC24" s="60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</row>
    <row r="25" spans="2:117" ht="18.75">
      <c r="B25" s="59"/>
      <c r="C25" s="59"/>
      <c r="D25" s="59"/>
      <c r="E25" s="59"/>
      <c r="F25" s="59"/>
      <c r="G25" s="29" t="s">
        <v>56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60"/>
      <c r="X25" s="60"/>
      <c r="Y25" s="60"/>
      <c r="Z25" s="60"/>
      <c r="AA25" s="60"/>
      <c r="AB25" s="60"/>
      <c r="AC25" s="60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</row>
    <row r="26" spans="2:117" ht="18.75">
      <c r="B26" s="59"/>
      <c r="C26" s="59"/>
      <c r="D26" s="59"/>
      <c r="E26" s="59"/>
      <c r="F26" s="59"/>
      <c r="G26" s="29" t="s">
        <v>57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60"/>
      <c r="X26" s="60"/>
      <c r="Y26" s="60"/>
      <c r="Z26" s="60"/>
      <c r="AA26" s="60"/>
      <c r="AB26" s="60"/>
      <c r="AC26" s="60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</row>
    <row r="27" spans="2:117" ht="18.75">
      <c r="B27" s="59"/>
      <c r="C27" s="59"/>
      <c r="D27" s="59"/>
      <c r="E27" s="59"/>
      <c r="F27" s="59"/>
      <c r="G27" s="29" t="s">
        <v>58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60"/>
      <c r="X27" s="60"/>
      <c r="Y27" s="60"/>
      <c r="Z27" s="60"/>
      <c r="AA27" s="60"/>
      <c r="AB27" s="60"/>
      <c r="AC27" s="60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</row>
    <row r="28" spans="2:117" ht="18.75">
      <c r="B28" s="59"/>
      <c r="C28" s="59"/>
      <c r="D28" s="59"/>
      <c r="E28" s="59"/>
      <c r="F28" s="59"/>
      <c r="G28" s="29" t="s">
        <v>59</v>
      </c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60"/>
      <c r="X28" s="60"/>
      <c r="Y28" s="60"/>
      <c r="Z28" s="60"/>
      <c r="AA28" s="60"/>
      <c r="AB28" s="60"/>
      <c r="AC28" s="60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</row>
    <row r="29" spans="2:117" ht="18.75">
      <c r="B29" s="59"/>
      <c r="C29" s="59"/>
      <c r="D29" s="59"/>
      <c r="E29" s="59"/>
      <c r="F29" s="59"/>
      <c r="G29" s="29" t="s">
        <v>60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60"/>
      <c r="X29" s="60"/>
      <c r="Y29" s="60"/>
      <c r="Z29" s="60"/>
      <c r="AA29" s="60"/>
      <c r="AB29" s="60"/>
      <c r="AC29" s="60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</row>
    <row r="30" spans="2:117" ht="18.75">
      <c r="B30" s="59"/>
      <c r="C30" s="59"/>
      <c r="D30" s="59"/>
      <c r="E30" s="59"/>
      <c r="F30" s="59"/>
      <c r="G30" s="29" t="s">
        <v>61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60"/>
      <c r="X30" s="60"/>
      <c r="Y30" s="60"/>
      <c r="Z30" s="60"/>
      <c r="AA30" s="60"/>
      <c r="AB30" s="60"/>
      <c r="AC30" s="60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</row>
    <row r="31" spans="2:117" ht="18.75">
      <c r="B31" s="64" t="s">
        <v>65</v>
      </c>
      <c r="C31" s="64"/>
      <c r="D31" s="64"/>
      <c r="E31" s="64"/>
      <c r="F31" s="64"/>
      <c r="G31" s="29" t="s">
        <v>63</v>
      </c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60"/>
      <c r="X31" s="60"/>
      <c r="Y31" s="60"/>
      <c r="Z31" s="60"/>
      <c r="AA31" s="60"/>
      <c r="AB31" s="60"/>
      <c r="AC31" s="60"/>
      <c r="AD31" s="27" t="s">
        <v>464</v>
      </c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 t="s">
        <v>464</v>
      </c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 t="s">
        <v>464</v>
      </c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 t="s">
        <v>464</v>
      </c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 t="s">
        <v>464</v>
      </c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 t="s">
        <v>464</v>
      </c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 t="s">
        <v>464</v>
      </c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</row>
    <row r="32" spans="2:117" ht="18.75">
      <c r="B32" s="64"/>
      <c r="C32" s="64"/>
      <c r="D32" s="64"/>
      <c r="E32" s="64"/>
      <c r="F32" s="64"/>
      <c r="G32" s="29" t="s">
        <v>64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60"/>
      <c r="X32" s="60"/>
      <c r="Y32" s="60"/>
      <c r="Z32" s="60"/>
      <c r="AA32" s="60"/>
      <c r="AB32" s="60"/>
      <c r="AC32" s="60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</row>
    <row r="33" spans="2:130" ht="18.75">
      <c r="B33" s="64"/>
      <c r="C33" s="64"/>
      <c r="D33" s="64"/>
      <c r="E33" s="64"/>
      <c r="F33" s="64"/>
      <c r="G33" s="29" t="s">
        <v>43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60"/>
      <c r="X33" s="60"/>
      <c r="Y33" s="60"/>
      <c r="Z33" s="60"/>
      <c r="AA33" s="60"/>
      <c r="AB33" s="60"/>
      <c r="AC33" s="60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</row>
    <row r="34" spans="2:130" ht="12.75" hidden="1" customHeight="1">
      <c r="B34" s="59" t="s">
        <v>69</v>
      </c>
      <c r="C34" s="59"/>
      <c r="D34" s="59"/>
      <c r="E34" s="59"/>
      <c r="F34" s="59"/>
      <c r="G34" s="29" t="s">
        <v>66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60" t="s">
        <v>70</v>
      </c>
      <c r="X34" s="60"/>
      <c r="Y34" s="60"/>
      <c r="Z34" s="60"/>
      <c r="AA34" s="60"/>
      <c r="AB34" s="60"/>
      <c r="AC34" s="60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</row>
    <row r="35" spans="2:130" ht="12.75" hidden="1" customHeight="1">
      <c r="B35" s="59"/>
      <c r="C35" s="59"/>
      <c r="D35" s="59"/>
      <c r="E35" s="59"/>
      <c r="F35" s="59"/>
      <c r="G35" s="29" t="s">
        <v>67</v>
      </c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60"/>
      <c r="X35" s="60"/>
      <c r="Y35" s="60"/>
      <c r="Z35" s="60"/>
      <c r="AA35" s="60"/>
      <c r="AB35" s="60"/>
      <c r="AC35" s="60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</row>
    <row r="36" spans="2:130" ht="12.75" hidden="1" customHeight="1">
      <c r="B36" s="59"/>
      <c r="C36" s="59"/>
      <c r="D36" s="59"/>
      <c r="E36" s="59"/>
      <c r="F36" s="59"/>
      <c r="G36" s="29" t="s">
        <v>68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60"/>
      <c r="X36" s="60"/>
      <c r="Y36" s="60"/>
      <c r="Z36" s="60"/>
      <c r="AA36" s="60"/>
      <c r="AB36" s="60"/>
      <c r="AC36" s="60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</row>
    <row r="37" spans="2:130" ht="12.75" hidden="1" customHeight="1">
      <c r="B37" s="59"/>
      <c r="C37" s="59"/>
      <c r="D37" s="59"/>
      <c r="E37" s="59"/>
      <c r="F37" s="59"/>
      <c r="G37" s="65" t="s">
        <v>479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0"/>
      <c r="X37" s="60"/>
      <c r="Y37" s="60"/>
      <c r="Z37" s="60"/>
      <c r="AA37" s="60"/>
      <c r="AB37" s="60"/>
      <c r="AC37" s="60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</row>
    <row r="38" spans="2:130" ht="12.75" hidden="1" customHeight="1">
      <c r="B38" s="59" t="s">
        <v>72</v>
      </c>
      <c r="C38" s="59"/>
      <c r="D38" s="59"/>
      <c r="E38" s="59"/>
      <c r="F38" s="59"/>
      <c r="G38" s="29" t="s">
        <v>66</v>
      </c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60" t="s">
        <v>73</v>
      </c>
      <c r="X38" s="60"/>
      <c r="Y38" s="60"/>
      <c r="Z38" s="60"/>
      <c r="AA38" s="60"/>
      <c r="AB38" s="60"/>
      <c r="AC38" s="60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</row>
    <row r="39" spans="2:130" ht="12.75" hidden="1" customHeight="1">
      <c r="B39" s="59"/>
      <c r="C39" s="59"/>
      <c r="D39" s="59"/>
      <c r="E39" s="59"/>
      <c r="F39" s="59"/>
      <c r="G39" s="29" t="s">
        <v>71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60"/>
      <c r="X39" s="60"/>
      <c r="Y39" s="60"/>
      <c r="Z39" s="60"/>
      <c r="AA39" s="60"/>
      <c r="AB39" s="60"/>
      <c r="AC39" s="60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</row>
    <row r="40" spans="2:130" ht="12.75" hidden="1" customHeight="1">
      <c r="B40" s="59"/>
      <c r="C40" s="59"/>
      <c r="D40" s="59"/>
      <c r="E40" s="59"/>
      <c r="F40" s="59"/>
      <c r="G40" s="65" t="s">
        <v>480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0"/>
      <c r="X40" s="60"/>
      <c r="Y40" s="60"/>
      <c r="Z40" s="60"/>
      <c r="AA40" s="60"/>
      <c r="AB40" s="60"/>
      <c r="AC40" s="60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</row>
    <row r="41" spans="2:130" ht="20.25" customHeight="1">
      <c r="B41" s="59" t="s">
        <v>69</v>
      </c>
      <c r="C41" s="59"/>
      <c r="D41" s="59"/>
      <c r="E41" s="59"/>
      <c r="F41" s="59"/>
      <c r="G41" s="65" t="s">
        <v>481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0" t="s">
        <v>70</v>
      </c>
      <c r="X41" s="60"/>
      <c r="Y41" s="60"/>
      <c r="Z41" s="60"/>
      <c r="AA41" s="60"/>
      <c r="AB41" s="60"/>
      <c r="AC41" s="60"/>
      <c r="AD41" s="67">
        <v>14.414999999999999</v>
      </c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27">
        <v>14.26</v>
      </c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31">
        <v>14.44</v>
      </c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>
        <f>BB41</f>
        <v>14.44</v>
      </c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31">
        <f>BN41</f>
        <v>14.44</v>
      </c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31">
        <f>CA41</f>
        <v>14.44</v>
      </c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31">
        <f>CN41</f>
        <v>14.44</v>
      </c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</row>
    <row r="42" spans="2:130" ht="12.75" customHeight="1">
      <c r="B42" s="59" t="s">
        <v>72</v>
      </c>
      <c r="C42" s="59"/>
      <c r="D42" s="59"/>
      <c r="E42" s="59"/>
      <c r="F42" s="59"/>
      <c r="G42" s="29" t="s">
        <v>75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60" t="s">
        <v>81</v>
      </c>
      <c r="X42" s="60"/>
      <c r="Y42" s="60"/>
      <c r="Z42" s="60"/>
      <c r="AA42" s="60"/>
      <c r="AB42" s="60"/>
      <c r="AC42" s="60"/>
      <c r="AD42" s="27">
        <f>87599+16309</f>
        <v>103908</v>
      </c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6">
        <v>101696.61199999999</v>
      </c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>
        <v>103908</v>
      </c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>
        <f>BB42</f>
        <v>103908</v>
      </c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6">
        <f>BN42</f>
        <v>103908</v>
      </c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6">
        <f>CA42</f>
        <v>103908</v>
      </c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6">
        <f>CN42</f>
        <v>103908</v>
      </c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</row>
    <row r="43" spans="2:130" ht="12.75" customHeight="1">
      <c r="B43" s="59"/>
      <c r="C43" s="59"/>
      <c r="D43" s="59"/>
      <c r="E43" s="59"/>
      <c r="F43" s="59"/>
      <c r="G43" s="29" t="s">
        <v>76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60"/>
      <c r="X43" s="60"/>
      <c r="Y43" s="60"/>
      <c r="Z43" s="60"/>
      <c r="AA43" s="60"/>
      <c r="AB43" s="60"/>
      <c r="AC43" s="60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</row>
    <row r="44" spans="2:130" ht="12.75" customHeight="1">
      <c r="B44" s="59"/>
      <c r="C44" s="59"/>
      <c r="D44" s="59"/>
      <c r="E44" s="59"/>
      <c r="F44" s="59"/>
      <c r="G44" s="65" t="s">
        <v>482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0"/>
      <c r="X44" s="60"/>
      <c r="Y44" s="60"/>
      <c r="Z44" s="60"/>
      <c r="AA44" s="60"/>
      <c r="AB44" s="60"/>
      <c r="AC44" s="60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Z44" s="1">
        <f>BB63+8012.764</f>
        <v>68449.039999999994</v>
      </c>
    </row>
    <row r="45" spans="2:130" ht="12.75" customHeight="1">
      <c r="B45" s="59" t="s">
        <v>74</v>
      </c>
      <c r="C45" s="59"/>
      <c r="D45" s="59"/>
      <c r="E45" s="59"/>
      <c r="F45" s="59"/>
      <c r="G45" s="29" t="s">
        <v>75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60" t="s">
        <v>81</v>
      </c>
      <c r="X45" s="60"/>
      <c r="Y45" s="60"/>
      <c r="Z45" s="60"/>
      <c r="AA45" s="60"/>
      <c r="AB45" s="60"/>
      <c r="AC45" s="60"/>
      <c r="AD45" s="27">
        <v>40.314</v>
      </c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>
        <v>98.230999999999995</v>
      </c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>
        <v>40.314</v>
      </c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>
        <f>BB45</f>
        <v>40.314</v>
      </c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>
        <f>BN45</f>
        <v>40.314</v>
      </c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>
        <f>CA45</f>
        <v>40.314</v>
      </c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>
        <f>CN45</f>
        <v>40.314</v>
      </c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</row>
    <row r="46" spans="2:130" ht="12.75" customHeight="1">
      <c r="B46" s="59"/>
      <c r="C46" s="59"/>
      <c r="D46" s="59"/>
      <c r="E46" s="59"/>
      <c r="F46" s="59"/>
      <c r="G46" s="29" t="s">
        <v>79</v>
      </c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60"/>
      <c r="X46" s="60"/>
      <c r="Y46" s="60"/>
      <c r="Z46" s="60"/>
      <c r="AA46" s="60"/>
      <c r="AB46" s="60"/>
      <c r="AC46" s="60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</row>
    <row r="47" spans="2:130" ht="12.75" customHeight="1">
      <c r="B47" s="59"/>
      <c r="C47" s="59"/>
      <c r="D47" s="59"/>
      <c r="E47" s="59"/>
      <c r="F47" s="59"/>
      <c r="G47" s="29" t="s">
        <v>80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60"/>
      <c r="X47" s="60"/>
      <c r="Y47" s="60"/>
      <c r="Z47" s="60"/>
      <c r="AA47" s="60"/>
      <c r="AB47" s="60"/>
      <c r="AC47" s="60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</row>
    <row r="48" spans="2:130" ht="12.75" customHeight="1">
      <c r="B48" s="59"/>
      <c r="C48" s="59"/>
      <c r="D48" s="59"/>
      <c r="E48" s="59"/>
      <c r="F48" s="59"/>
      <c r="G48" s="65" t="s">
        <v>483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0"/>
      <c r="X48" s="60"/>
      <c r="Y48" s="60"/>
      <c r="Z48" s="60"/>
      <c r="AA48" s="60"/>
      <c r="AB48" s="60"/>
      <c r="AC48" s="60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</row>
    <row r="49" spans="2:117" ht="18.75">
      <c r="B49" s="59" t="s">
        <v>77</v>
      </c>
      <c r="C49" s="59"/>
      <c r="D49" s="59"/>
      <c r="E49" s="59"/>
      <c r="F49" s="59"/>
      <c r="G49" s="29" t="s">
        <v>82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60" t="s">
        <v>62</v>
      </c>
      <c r="X49" s="60"/>
      <c r="Y49" s="60"/>
      <c r="Z49" s="60"/>
      <c r="AA49" s="60"/>
      <c r="AB49" s="60"/>
      <c r="AC49" s="60"/>
      <c r="AD49" s="27">
        <v>1.99</v>
      </c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>
        <v>2.35</v>
      </c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>
        <v>1.99</v>
      </c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>
        <f>BB49</f>
        <v>1.99</v>
      </c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>
        <f>BN49</f>
        <v>1.99</v>
      </c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>
        <f>CA49</f>
        <v>1.99</v>
      </c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>
        <f>CN49</f>
        <v>1.99</v>
      </c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</row>
    <row r="50" spans="2:117" ht="12.75" customHeight="1">
      <c r="B50" s="59"/>
      <c r="C50" s="59"/>
      <c r="D50" s="59"/>
      <c r="E50" s="59"/>
      <c r="F50" s="59"/>
      <c r="G50" s="65" t="s">
        <v>484</v>
      </c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0"/>
      <c r="X50" s="60"/>
      <c r="Y50" s="60"/>
      <c r="Z50" s="60"/>
      <c r="AA50" s="60"/>
      <c r="AB50" s="60"/>
      <c r="AC50" s="60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</row>
    <row r="51" spans="2:117" ht="12.75" customHeight="1">
      <c r="B51" s="59" t="s">
        <v>78</v>
      </c>
      <c r="C51" s="59"/>
      <c r="D51" s="59"/>
      <c r="E51" s="59"/>
      <c r="F51" s="59"/>
      <c r="G51" s="29" t="s">
        <v>83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60"/>
      <c r="X51" s="60"/>
      <c r="Y51" s="60"/>
      <c r="Z51" s="60"/>
      <c r="AA51" s="60"/>
      <c r="AB51" s="60"/>
      <c r="AC51" s="60"/>
      <c r="AD51" s="28" t="s">
        <v>467</v>
      </c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</row>
    <row r="52" spans="2:117" ht="18.75">
      <c r="B52" s="59"/>
      <c r="C52" s="59"/>
      <c r="D52" s="59"/>
      <c r="E52" s="59"/>
      <c r="F52" s="59"/>
      <c r="G52" s="29" t="s">
        <v>84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60"/>
      <c r="X52" s="60"/>
      <c r="Y52" s="60"/>
      <c r="Z52" s="60"/>
      <c r="AA52" s="60"/>
      <c r="AB52" s="60"/>
      <c r="AC52" s="60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</row>
    <row r="53" spans="2:117" ht="18.75">
      <c r="B53" s="59"/>
      <c r="C53" s="59"/>
      <c r="D53" s="59"/>
      <c r="E53" s="59"/>
      <c r="F53" s="59"/>
      <c r="G53" s="29" t="s">
        <v>85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60"/>
      <c r="X53" s="60"/>
      <c r="Y53" s="60"/>
      <c r="Z53" s="60"/>
      <c r="AA53" s="60"/>
      <c r="AB53" s="60"/>
      <c r="AC53" s="60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</row>
    <row r="54" spans="2:117" ht="18.75">
      <c r="B54" s="59"/>
      <c r="C54" s="59"/>
      <c r="D54" s="59"/>
      <c r="E54" s="59"/>
      <c r="F54" s="59"/>
      <c r="G54" s="29" t="s">
        <v>86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60"/>
      <c r="X54" s="60"/>
      <c r="Y54" s="60"/>
      <c r="Z54" s="60"/>
      <c r="AA54" s="60"/>
      <c r="AB54" s="60"/>
      <c r="AC54" s="60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</row>
    <row r="55" spans="2:117" ht="12.75" customHeight="1">
      <c r="B55" s="59"/>
      <c r="C55" s="59"/>
      <c r="D55" s="59"/>
      <c r="E55" s="59"/>
      <c r="F55" s="59"/>
      <c r="G55" s="65" t="s">
        <v>485</v>
      </c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0"/>
      <c r="X55" s="60"/>
      <c r="Y55" s="60"/>
      <c r="Z55" s="60"/>
      <c r="AA55" s="60"/>
      <c r="AB55" s="60"/>
      <c r="AC55" s="60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</row>
    <row r="56" spans="2:117" ht="12.75" hidden="1" customHeight="1">
      <c r="B56" s="59" t="s">
        <v>93</v>
      </c>
      <c r="C56" s="59"/>
      <c r="D56" s="59"/>
      <c r="E56" s="59"/>
      <c r="F56" s="59"/>
      <c r="G56" s="29" t="s">
        <v>87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60" t="s">
        <v>73</v>
      </c>
      <c r="X56" s="60"/>
      <c r="Y56" s="60"/>
      <c r="Z56" s="60"/>
      <c r="AA56" s="60"/>
      <c r="AB56" s="60"/>
      <c r="AC56" s="60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</row>
    <row r="57" spans="2:117" ht="12.75" hidden="1" customHeight="1">
      <c r="B57" s="59"/>
      <c r="C57" s="59"/>
      <c r="D57" s="59"/>
      <c r="E57" s="59"/>
      <c r="F57" s="59"/>
      <c r="G57" s="29" t="s">
        <v>88</v>
      </c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60"/>
      <c r="X57" s="60"/>
      <c r="Y57" s="60"/>
      <c r="Z57" s="60"/>
      <c r="AA57" s="60"/>
      <c r="AB57" s="60"/>
      <c r="AC57" s="60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</row>
    <row r="58" spans="2:117" ht="12.75" hidden="1" customHeight="1">
      <c r="B58" s="59"/>
      <c r="C58" s="59"/>
      <c r="D58" s="59"/>
      <c r="E58" s="59"/>
      <c r="F58" s="59"/>
      <c r="G58" s="29" t="s">
        <v>89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60"/>
      <c r="X58" s="60"/>
      <c r="Y58" s="60"/>
      <c r="Z58" s="60"/>
      <c r="AA58" s="60"/>
      <c r="AB58" s="60"/>
      <c r="AC58" s="60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</row>
    <row r="59" spans="2:117" ht="12.75" hidden="1" customHeight="1">
      <c r="B59" s="59"/>
      <c r="C59" s="59"/>
      <c r="D59" s="59"/>
      <c r="E59" s="59"/>
      <c r="F59" s="59"/>
      <c r="G59" s="29" t="s">
        <v>90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60"/>
      <c r="X59" s="60"/>
      <c r="Y59" s="60"/>
      <c r="Z59" s="60"/>
      <c r="AA59" s="60"/>
      <c r="AB59" s="60"/>
      <c r="AC59" s="60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</row>
    <row r="60" spans="2:117" ht="12.75" hidden="1" customHeight="1">
      <c r="B60" s="59"/>
      <c r="C60" s="59"/>
      <c r="D60" s="59"/>
      <c r="E60" s="59"/>
      <c r="F60" s="59"/>
      <c r="G60" s="29" t="s">
        <v>91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60"/>
      <c r="X60" s="60"/>
      <c r="Y60" s="60"/>
      <c r="Z60" s="60"/>
      <c r="AA60" s="60"/>
      <c r="AB60" s="60"/>
      <c r="AC60" s="60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</row>
    <row r="61" spans="2:117" ht="12.75" hidden="1" customHeight="1">
      <c r="B61" s="59"/>
      <c r="C61" s="59"/>
      <c r="D61" s="59"/>
      <c r="E61" s="59"/>
      <c r="F61" s="59"/>
      <c r="G61" s="29" t="s">
        <v>92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60"/>
      <c r="X61" s="60"/>
      <c r="Y61" s="60"/>
      <c r="Z61" s="60"/>
      <c r="AA61" s="60"/>
      <c r="AB61" s="60"/>
      <c r="AC61" s="60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</row>
    <row r="62" spans="2:117" ht="12.75" hidden="1" customHeight="1">
      <c r="B62" s="59"/>
      <c r="C62" s="59"/>
      <c r="D62" s="59"/>
      <c r="E62" s="59"/>
      <c r="F62" s="59"/>
      <c r="G62" s="65" t="s">
        <v>486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0"/>
      <c r="X62" s="60"/>
      <c r="Y62" s="60"/>
      <c r="Z62" s="60"/>
      <c r="AA62" s="60"/>
      <c r="AB62" s="60"/>
      <c r="AC62" s="60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</row>
    <row r="63" spans="2:117" ht="18.75">
      <c r="B63" s="59" t="s">
        <v>98</v>
      </c>
      <c r="C63" s="59"/>
      <c r="D63" s="59"/>
      <c r="E63" s="59"/>
      <c r="F63" s="59"/>
      <c r="G63" s="29" t="s">
        <v>94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60"/>
      <c r="X63" s="60"/>
      <c r="Y63" s="60"/>
      <c r="Z63" s="60"/>
      <c r="AA63" s="60"/>
      <c r="AB63" s="60"/>
      <c r="AC63" s="60"/>
      <c r="AD63" s="27">
        <f>57288.688-5799.573</f>
        <v>51489.115000000005</v>
      </c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>
        <f>52089.51</f>
        <v>52089.51</v>
      </c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>
        <f>71871.488-3422.452-8012.76</f>
        <v>60436.275999999991</v>
      </c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>
        <f>BN13-BN14-8012.764</f>
        <v>60930.719999999994</v>
      </c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>
        <f>72809.05-3467.098-8012.764</f>
        <v>61329.188000000002</v>
      </c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>
        <f>73237.469-3487.499-8012.764</f>
        <v>61737.205999999998</v>
      </c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>
        <f>73692.436-3509.164-8012.764</f>
        <v>62170.507999999994</v>
      </c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</row>
    <row r="64" spans="2:117" ht="18.75">
      <c r="B64" s="59"/>
      <c r="C64" s="59"/>
      <c r="D64" s="59"/>
      <c r="E64" s="59"/>
      <c r="F64" s="59"/>
      <c r="G64" s="29" t="s">
        <v>95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60"/>
      <c r="X64" s="60"/>
      <c r="Y64" s="60"/>
      <c r="Z64" s="60"/>
      <c r="AA64" s="60"/>
      <c r="AB64" s="60"/>
      <c r="AC64" s="60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</row>
    <row r="65" spans="2:130" ht="18.75">
      <c r="B65" s="59"/>
      <c r="C65" s="59"/>
      <c r="D65" s="59"/>
      <c r="E65" s="59"/>
      <c r="F65" s="59"/>
      <c r="G65" s="29" t="s">
        <v>96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60"/>
      <c r="X65" s="60"/>
      <c r="Y65" s="60"/>
      <c r="Z65" s="60"/>
      <c r="AA65" s="60"/>
      <c r="AB65" s="60"/>
      <c r="AC65" s="60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Z65" s="1" t="s">
        <v>469</v>
      </c>
    </row>
    <row r="66" spans="2:130" ht="18.75">
      <c r="B66" s="59"/>
      <c r="C66" s="59"/>
      <c r="D66" s="59"/>
      <c r="E66" s="59"/>
      <c r="F66" s="59"/>
      <c r="G66" s="29" t="s">
        <v>97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60"/>
      <c r="X66" s="60"/>
      <c r="Y66" s="60"/>
      <c r="Z66" s="60"/>
      <c r="AA66" s="60"/>
      <c r="AB66" s="60"/>
      <c r="AC66" s="60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</row>
    <row r="67" spans="2:130" ht="18.75">
      <c r="B67" s="59" t="s">
        <v>99</v>
      </c>
      <c r="C67" s="59"/>
      <c r="D67" s="59"/>
      <c r="E67" s="59"/>
      <c r="F67" s="59"/>
      <c r="G67" s="29" t="s">
        <v>100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60" t="s">
        <v>38</v>
      </c>
      <c r="X67" s="60"/>
      <c r="Y67" s="60"/>
      <c r="Z67" s="60"/>
      <c r="AA67" s="60"/>
      <c r="AB67" s="60"/>
      <c r="AC67" s="60"/>
      <c r="AD67" s="27">
        <v>5352.4679999999998</v>
      </c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>
        <v>4262.67</v>
      </c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>
        <v>9452.77</v>
      </c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>
        <v>9915.2119999999995</v>
      </c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>
        <v>10280.394</v>
      </c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>
        <v>10653.795</v>
      </c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>
        <v>11051.093999999999</v>
      </c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</row>
    <row r="68" spans="2:130" ht="18.75">
      <c r="B68" s="59"/>
      <c r="C68" s="59"/>
      <c r="D68" s="59"/>
      <c r="E68" s="59"/>
      <c r="F68" s="59"/>
      <c r="G68" s="29" t="s">
        <v>101</v>
      </c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60"/>
      <c r="X68" s="60"/>
      <c r="Y68" s="60"/>
      <c r="Z68" s="60"/>
      <c r="AA68" s="60"/>
      <c r="AB68" s="60"/>
      <c r="AC68" s="60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</row>
    <row r="69" spans="2:130" ht="18.75">
      <c r="B69" s="59"/>
      <c r="C69" s="59"/>
      <c r="D69" s="59"/>
      <c r="E69" s="59"/>
      <c r="F69" s="59"/>
      <c r="G69" s="29" t="s">
        <v>102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60"/>
      <c r="X69" s="60"/>
      <c r="Y69" s="60"/>
      <c r="Z69" s="60"/>
      <c r="AA69" s="60"/>
      <c r="AB69" s="60"/>
      <c r="AC69" s="60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</row>
    <row r="70" spans="2:130" ht="18.75">
      <c r="B70" s="59"/>
      <c r="C70" s="59"/>
      <c r="D70" s="59"/>
      <c r="E70" s="59"/>
      <c r="F70" s="59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0"/>
      <c r="X70" s="60"/>
      <c r="Y70" s="60"/>
      <c r="Z70" s="60"/>
      <c r="AA70" s="60"/>
      <c r="AB70" s="60"/>
      <c r="AC70" s="60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</row>
    <row r="71" spans="2:130" ht="18.75">
      <c r="B71" s="59"/>
      <c r="C71" s="59"/>
      <c r="D71" s="59"/>
      <c r="E71" s="59"/>
      <c r="F71" s="59"/>
      <c r="G71" s="29" t="s">
        <v>103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60"/>
      <c r="X71" s="60"/>
      <c r="Y71" s="60"/>
      <c r="Z71" s="60"/>
      <c r="AA71" s="60"/>
      <c r="AB71" s="60"/>
      <c r="AC71" s="60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</row>
    <row r="72" spans="2:130" ht="18.75">
      <c r="B72" s="59"/>
      <c r="C72" s="59"/>
      <c r="D72" s="59"/>
      <c r="E72" s="59"/>
      <c r="F72" s="59"/>
      <c r="G72" s="29" t="s">
        <v>104</v>
      </c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60"/>
      <c r="X72" s="60"/>
      <c r="Y72" s="60"/>
      <c r="Z72" s="60"/>
      <c r="AA72" s="60"/>
      <c r="AB72" s="60"/>
      <c r="AC72" s="60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</row>
    <row r="73" spans="2:130" ht="12.75" customHeight="1">
      <c r="B73" s="59"/>
      <c r="C73" s="59"/>
      <c r="D73" s="59"/>
      <c r="E73" s="59"/>
      <c r="F73" s="59"/>
      <c r="G73" s="65" t="s">
        <v>487</v>
      </c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0"/>
      <c r="X73" s="60"/>
      <c r="Y73" s="60"/>
      <c r="Z73" s="60"/>
      <c r="AA73" s="60"/>
      <c r="AB73" s="60"/>
      <c r="AC73" s="60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</row>
    <row r="74" spans="2:130" ht="18.75">
      <c r="B74" s="59"/>
      <c r="C74" s="59"/>
      <c r="D74" s="59"/>
      <c r="E74" s="59"/>
      <c r="F74" s="59"/>
      <c r="G74" s="29" t="s">
        <v>105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60"/>
      <c r="X74" s="60"/>
      <c r="Y74" s="60"/>
      <c r="Z74" s="60"/>
      <c r="AA74" s="60"/>
      <c r="AB74" s="60"/>
      <c r="AC74" s="60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</row>
    <row r="75" spans="2:130" ht="18.75">
      <c r="B75" s="59"/>
      <c r="C75" s="59"/>
      <c r="D75" s="59"/>
      <c r="E75" s="59"/>
      <c r="F75" s="59"/>
      <c r="G75" s="29" t="s">
        <v>106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60"/>
      <c r="X75" s="60"/>
      <c r="Y75" s="60"/>
      <c r="Z75" s="60"/>
      <c r="AA75" s="60"/>
      <c r="AB75" s="60"/>
      <c r="AC75" s="60"/>
      <c r="AD75" s="27">
        <v>1567.798</v>
      </c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>
        <v>1449.92</v>
      </c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>
        <v>1687.5840000000001</v>
      </c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>
        <v>1755.087</v>
      </c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>
        <v>1825.2909999999999</v>
      </c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>
        <v>1898.3019999999999</v>
      </c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>
        <v>1974.2339999999999</v>
      </c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</row>
    <row r="76" spans="2:130" ht="18.75">
      <c r="B76" s="59"/>
      <c r="C76" s="59"/>
      <c r="D76" s="59"/>
      <c r="E76" s="59"/>
      <c r="F76" s="59"/>
      <c r="G76" s="29" t="s">
        <v>107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60"/>
      <c r="X76" s="60"/>
      <c r="Y76" s="60"/>
      <c r="Z76" s="60"/>
      <c r="AA76" s="60"/>
      <c r="AB76" s="60"/>
      <c r="AC76" s="60"/>
      <c r="AD76" s="27">
        <v>408.52300000000002</v>
      </c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>
        <v>736.7</v>
      </c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>
        <v>844.07899999999995</v>
      </c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>
        <v>874.46600000000001</v>
      </c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>
        <v>905.947</v>
      </c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>
        <v>938.56100000000004</v>
      </c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>
        <v>972.34900000000005</v>
      </c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</row>
    <row r="77" spans="2:130" ht="18.75">
      <c r="B77" s="59"/>
      <c r="C77" s="59"/>
      <c r="D77" s="59"/>
      <c r="E77" s="59"/>
      <c r="F77" s="59"/>
      <c r="G77" s="29" t="s">
        <v>108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60"/>
      <c r="X77" s="60"/>
      <c r="Y77" s="60"/>
      <c r="Z77" s="60"/>
      <c r="AA77" s="60"/>
      <c r="AB77" s="60"/>
      <c r="AC77" s="60"/>
      <c r="AD77" s="27">
        <f>2086.901</f>
        <v>2086.9009999999998</v>
      </c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>
        <v>1419.25</v>
      </c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>
        <v>5232.107</v>
      </c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>
        <v>5420.4629999999997</v>
      </c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>
        <v>5615.6</v>
      </c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>
        <v>5817.7610000000004</v>
      </c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>
        <v>6027.201</v>
      </c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</row>
    <row r="78" spans="2:130" ht="18.75">
      <c r="B78" s="59" t="s">
        <v>109</v>
      </c>
      <c r="C78" s="59"/>
      <c r="D78" s="59"/>
      <c r="E78" s="59"/>
      <c r="F78" s="59"/>
      <c r="G78" s="29" t="s">
        <v>110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60" t="s">
        <v>38</v>
      </c>
      <c r="X78" s="60"/>
      <c r="Y78" s="60"/>
      <c r="Z78" s="60"/>
      <c r="AA78" s="60"/>
      <c r="AB78" s="60"/>
      <c r="AC78" s="60"/>
      <c r="AD78" s="27">
        <v>46136.646999999997</v>
      </c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>
        <v>48278.85</v>
      </c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>
        <v>50983.502</v>
      </c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>
        <v>51015.508000000002</v>
      </c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>
        <v>51048.794000000002</v>
      </c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>
        <v>51083.411</v>
      </c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>
        <v>51119.413999999997</v>
      </c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</row>
    <row r="79" spans="2:130" ht="18.75">
      <c r="B79" s="59"/>
      <c r="C79" s="59"/>
      <c r="D79" s="59"/>
      <c r="E79" s="59"/>
      <c r="F79" s="59"/>
      <c r="G79" s="29" t="s">
        <v>111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60"/>
      <c r="X79" s="60"/>
      <c r="Y79" s="60"/>
      <c r="Z79" s="60"/>
      <c r="AA79" s="60"/>
      <c r="AB79" s="60"/>
      <c r="AC79" s="60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</row>
    <row r="80" spans="2:130" ht="12.75" customHeight="1">
      <c r="B80" s="59"/>
      <c r="C80" s="59"/>
      <c r="D80" s="59"/>
      <c r="E80" s="59"/>
      <c r="F80" s="59"/>
      <c r="G80" s="65" t="s">
        <v>465</v>
      </c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0"/>
      <c r="X80" s="60"/>
      <c r="Y80" s="60"/>
      <c r="Z80" s="60"/>
      <c r="AA80" s="60"/>
      <c r="AB80" s="60"/>
      <c r="AC80" s="60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</row>
    <row r="81" spans="2:117" ht="12.75" customHeight="1">
      <c r="B81" s="59"/>
      <c r="C81" s="59"/>
      <c r="D81" s="59"/>
      <c r="E81" s="59"/>
      <c r="F81" s="59"/>
      <c r="G81" s="65" t="s">
        <v>488</v>
      </c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0"/>
      <c r="X81" s="60"/>
      <c r="Y81" s="60"/>
      <c r="Z81" s="60"/>
      <c r="AA81" s="60"/>
      <c r="AB81" s="60"/>
      <c r="AC81" s="60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</row>
    <row r="82" spans="2:117" ht="18.75">
      <c r="B82" s="64" t="s">
        <v>115</v>
      </c>
      <c r="C82" s="64"/>
      <c r="D82" s="64"/>
      <c r="E82" s="64"/>
      <c r="F82" s="64"/>
      <c r="G82" s="29" t="s">
        <v>112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60" t="s">
        <v>38</v>
      </c>
      <c r="X82" s="60"/>
      <c r="Y82" s="60"/>
      <c r="Z82" s="60"/>
      <c r="AA82" s="60"/>
      <c r="AB82" s="60"/>
      <c r="AC82" s="60"/>
      <c r="AD82" s="27" t="s">
        <v>464</v>
      </c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 t="s">
        <v>464</v>
      </c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 t="s">
        <v>464</v>
      </c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 t="s">
        <v>464</v>
      </c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 t="s">
        <v>464</v>
      </c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 t="s">
        <v>464</v>
      </c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 t="s">
        <v>464</v>
      </c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</row>
    <row r="83" spans="2:117" ht="18.75">
      <c r="B83" s="64"/>
      <c r="C83" s="64"/>
      <c r="D83" s="64"/>
      <c r="E83" s="64"/>
      <c r="F83" s="64"/>
      <c r="G83" s="29" t="s">
        <v>113</v>
      </c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60"/>
      <c r="X83" s="60"/>
      <c r="Y83" s="60"/>
      <c r="Z83" s="60"/>
      <c r="AA83" s="60"/>
      <c r="AB83" s="60"/>
      <c r="AC83" s="60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</row>
    <row r="84" spans="2:117" ht="18.75">
      <c r="B84" s="64"/>
      <c r="C84" s="64"/>
      <c r="D84" s="64"/>
      <c r="E84" s="64"/>
      <c r="F84" s="64"/>
      <c r="G84" s="29" t="s">
        <v>114</v>
      </c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60"/>
      <c r="X84" s="60"/>
      <c r="Y84" s="60"/>
      <c r="Z84" s="60"/>
      <c r="AA84" s="60"/>
      <c r="AB84" s="60"/>
      <c r="AC84" s="60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</row>
    <row r="85" spans="2:117" ht="18.75">
      <c r="B85" s="59" t="s">
        <v>119</v>
      </c>
      <c r="C85" s="59"/>
      <c r="D85" s="59"/>
      <c r="E85" s="59"/>
      <c r="F85" s="59"/>
      <c r="G85" s="29" t="s">
        <v>116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60" t="s">
        <v>38</v>
      </c>
      <c r="X85" s="60"/>
      <c r="Y85" s="60"/>
      <c r="Z85" s="60"/>
      <c r="AA85" s="60"/>
      <c r="AB85" s="60"/>
      <c r="AC85" s="60"/>
      <c r="AD85" s="27">
        <v>0</v>
      </c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>
        <v>0</v>
      </c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>
        <v>0</v>
      </c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>
        <v>0</v>
      </c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>
        <v>0</v>
      </c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>
        <v>0</v>
      </c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>
        <v>0</v>
      </c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</row>
    <row r="86" spans="2:117" ht="18.75">
      <c r="B86" s="59"/>
      <c r="C86" s="59"/>
      <c r="D86" s="59"/>
      <c r="E86" s="59"/>
      <c r="F86" s="59"/>
      <c r="G86" s="29" t="s">
        <v>117</v>
      </c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60"/>
      <c r="X86" s="60"/>
      <c r="Y86" s="60"/>
      <c r="Z86" s="60"/>
      <c r="AA86" s="60"/>
      <c r="AB86" s="60"/>
      <c r="AC86" s="60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</row>
    <row r="87" spans="2:117" ht="18.75">
      <c r="B87" s="59"/>
      <c r="C87" s="59"/>
      <c r="D87" s="59"/>
      <c r="E87" s="59"/>
      <c r="F87" s="59"/>
      <c r="G87" s="29" t="s">
        <v>118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60"/>
      <c r="X87" s="60"/>
      <c r="Y87" s="60"/>
      <c r="Z87" s="60"/>
      <c r="AA87" s="60"/>
      <c r="AB87" s="60"/>
      <c r="AC87" s="60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</row>
    <row r="88" spans="2:117" ht="12.75" customHeight="1">
      <c r="B88" s="59" t="s">
        <v>126</v>
      </c>
      <c r="C88" s="59"/>
      <c r="D88" s="59"/>
      <c r="E88" s="59"/>
      <c r="F88" s="59"/>
      <c r="G88" s="29" t="s">
        <v>124</v>
      </c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60"/>
      <c r="X88" s="60"/>
      <c r="Y88" s="60"/>
      <c r="Z88" s="60"/>
      <c r="AA88" s="60"/>
      <c r="AB88" s="60"/>
      <c r="AC88" s="60"/>
      <c r="AD88" s="28" t="s">
        <v>463</v>
      </c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  <c r="DE88" s="28"/>
      <c r="DF88" s="28"/>
      <c r="DG88" s="28"/>
      <c r="DH88" s="28"/>
      <c r="DI88" s="28"/>
      <c r="DJ88" s="28"/>
      <c r="DK88" s="28"/>
      <c r="DL88" s="28"/>
      <c r="DM88" s="28"/>
    </row>
    <row r="89" spans="2:117" ht="18.75">
      <c r="B89" s="59"/>
      <c r="C89" s="59"/>
      <c r="D89" s="59"/>
      <c r="E89" s="59"/>
      <c r="F89" s="59"/>
      <c r="G89" s="29" t="s">
        <v>125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60"/>
      <c r="X89" s="60"/>
      <c r="Y89" s="60"/>
      <c r="Z89" s="60"/>
      <c r="AA89" s="60"/>
      <c r="AB89" s="60"/>
      <c r="AC89" s="60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  <c r="DE89" s="28"/>
      <c r="DF89" s="28"/>
      <c r="DG89" s="28"/>
      <c r="DH89" s="28"/>
      <c r="DI89" s="28"/>
      <c r="DJ89" s="28"/>
      <c r="DK89" s="28"/>
      <c r="DL89" s="28"/>
      <c r="DM89" s="28"/>
    </row>
    <row r="90" spans="2:117" ht="18.75">
      <c r="B90" s="59"/>
      <c r="C90" s="59"/>
      <c r="D90" s="59"/>
      <c r="E90" s="59"/>
      <c r="F90" s="59"/>
      <c r="G90" s="29" t="s">
        <v>121</v>
      </c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60"/>
      <c r="X90" s="60"/>
      <c r="Y90" s="60"/>
      <c r="Z90" s="60"/>
      <c r="AA90" s="60"/>
      <c r="AB90" s="60"/>
      <c r="AC90" s="60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  <c r="DE90" s="28"/>
      <c r="DF90" s="28"/>
      <c r="DG90" s="28"/>
      <c r="DH90" s="28"/>
      <c r="DI90" s="28"/>
      <c r="DJ90" s="28"/>
      <c r="DK90" s="28"/>
      <c r="DL90" s="28"/>
      <c r="DM90" s="28"/>
    </row>
    <row r="91" spans="2:117" ht="18.75">
      <c r="B91" s="59"/>
      <c r="C91" s="59"/>
      <c r="D91" s="59"/>
      <c r="E91" s="59"/>
      <c r="F91" s="59"/>
      <c r="G91" s="29" t="s">
        <v>122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60"/>
      <c r="X91" s="60"/>
      <c r="Y91" s="60"/>
      <c r="Z91" s="60"/>
      <c r="AA91" s="60"/>
      <c r="AB91" s="60"/>
      <c r="AC91" s="60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  <c r="DE91" s="28"/>
      <c r="DF91" s="28"/>
      <c r="DG91" s="28"/>
      <c r="DH91" s="28"/>
      <c r="DI91" s="28"/>
      <c r="DJ91" s="28"/>
      <c r="DK91" s="28"/>
      <c r="DL91" s="28"/>
      <c r="DM91" s="28"/>
    </row>
    <row r="92" spans="2:117" ht="18.75">
      <c r="B92" s="59"/>
      <c r="C92" s="59"/>
      <c r="D92" s="59"/>
      <c r="E92" s="59"/>
      <c r="F92" s="59"/>
      <c r="G92" s="29" t="s">
        <v>86</v>
      </c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60"/>
      <c r="X92" s="60"/>
      <c r="Y92" s="60"/>
      <c r="Z92" s="60"/>
      <c r="AA92" s="60"/>
      <c r="AB92" s="60"/>
      <c r="AC92" s="60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28"/>
      <c r="CQ92" s="28"/>
      <c r="CR92" s="28"/>
      <c r="CS92" s="28"/>
      <c r="CT92" s="28"/>
      <c r="CU92" s="28"/>
      <c r="CV92" s="28"/>
      <c r="CW92" s="28"/>
      <c r="CX92" s="28"/>
      <c r="CY92" s="28"/>
      <c r="CZ92" s="28"/>
      <c r="DA92" s="28"/>
      <c r="DB92" s="28"/>
      <c r="DC92" s="28"/>
      <c r="DD92" s="28"/>
      <c r="DE92" s="28"/>
      <c r="DF92" s="28"/>
      <c r="DG92" s="28"/>
      <c r="DH92" s="28"/>
      <c r="DI92" s="28"/>
      <c r="DJ92" s="28"/>
      <c r="DK92" s="28"/>
      <c r="DL92" s="28"/>
      <c r="DM92" s="28"/>
    </row>
    <row r="93" spans="2:117" ht="18.75">
      <c r="B93" s="59"/>
      <c r="C93" s="59"/>
      <c r="D93" s="59"/>
      <c r="E93" s="59"/>
      <c r="F93" s="59"/>
      <c r="G93" s="29" t="s">
        <v>123</v>
      </c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60"/>
      <c r="X93" s="60"/>
      <c r="Y93" s="60"/>
      <c r="Z93" s="60"/>
      <c r="AA93" s="60"/>
      <c r="AB93" s="60"/>
      <c r="AC93" s="60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28"/>
      <c r="CG93" s="28"/>
      <c r="CH93" s="28"/>
      <c r="CI93" s="28"/>
      <c r="CJ93" s="28"/>
      <c r="CK93" s="28"/>
      <c r="CL93" s="28"/>
      <c r="CM93" s="28"/>
      <c r="CN93" s="28"/>
      <c r="CO93" s="28"/>
      <c r="CP93" s="28"/>
      <c r="CQ93" s="28"/>
      <c r="CR93" s="28"/>
      <c r="CS93" s="28"/>
      <c r="CT93" s="28"/>
      <c r="CU93" s="28"/>
      <c r="CV93" s="28"/>
      <c r="CW93" s="28"/>
      <c r="CX93" s="28"/>
      <c r="CY93" s="28"/>
      <c r="CZ93" s="28"/>
      <c r="DA93" s="28"/>
      <c r="DB93" s="28"/>
      <c r="DC93" s="28"/>
      <c r="DD93" s="28"/>
      <c r="DE93" s="28"/>
      <c r="DF93" s="28"/>
      <c r="DG93" s="28"/>
      <c r="DH93" s="28"/>
      <c r="DI93" s="28"/>
      <c r="DJ93" s="28"/>
      <c r="DK93" s="28"/>
      <c r="DL93" s="28"/>
      <c r="DM93" s="28"/>
    </row>
    <row r="94" spans="2:117" ht="22.5">
      <c r="B94" s="59" t="s">
        <v>127</v>
      </c>
      <c r="C94" s="59"/>
      <c r="D94" s="59"/>
      <c r="E94" s="59"/>
      <c r="F94" s="59"/>
      <c r="G94" s="65" t="s">
        <v>489</v>
      </c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0" t="s">
        <v>128</v>
      </c>
      <c r="X94" s="60"/>
      <c r="Y94" s="60"/>
      <c r="Z94" s="60"/>
      <c r="AA94" s="60"/>
      <c r="AB94" s="60"/>
      <c r="AC94" s="60"/>
      <c r="AD94" s="27">
        <v>612.66</v>
      </c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>
        <v>603.36300000000006</v>
      </c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>
        <v>612.66</v>
      </c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>
        <f>BB94</f>
        <v>612.66</v>
      </c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>
        <f>BN94</f>
        <v>612.66</v>
      </c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>
        <f>CA94</f>
        <v>612.66</v>
      </c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>
        <f>CN94</f>
        <v>612.66</v>
      </c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</row>
    <row r="95" spans="2:117" ht="18.75">
      <c r="B95" s="59" t="s">
        <v>131</v>
      </c>
      <c r="C95" s="59"/>
      <c r="D95" s="59"/>
      <c r="E95" s="59"/>
      <c r="F95" s="59"/>
      <c r="G95" s="29" t="s">
        <v>129</v>
      </c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62" t="s">
        <v>156</v>
      </c>
      <c r="X95" s="60"/>
      <c r="Y95" s="60"/>
      <c r="Z95" s="60"/>
      <c r="AA95" s="60"/>
      <c r="AB95" s="60"/>
      <c r="AC95" s="60"/>
      <c r="AD95" s="63">
        <f>AD67/AD94</f>
        <v>8.7364410929389873</v>
      </c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>
        <f>AP67/AP94</f>
        <v>7.0648515073015741</v>
      </c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>
        <f>BB67/BB94</f>
        <v>15.429063428328927</v>
      </c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32">
        <f>BN67/BN94</f>
        <v>16.183873600365619</v>
      </c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>
        <f>CA67/CA94</f>
        <v>16.779933405151308</v>
      </c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>
        <f>CN67/CN94</f>
        <v>17.389408481049848</v>
      </c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>
        <f>DA67/DA94</f>
        <v>18.03789051023406</v>
      </c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</row>
    <row r="96" spans="2:117" ht="18.75">
      <c r="B96" s="59"/>
      <c r="C96" s="59"/>
      <c r="D96" s="59"/>
      <c r="E96" s="59"/>
      <c r="F96" s="59"/>
      <c r="G96" s="29" t="s">
        <v>130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60"/>
      <c r="X96" s="60"/>
      <c r="Y96" s="60"/>
      <c r="Z96" s="60"/>
      <c r="AA96" s="60"/>
      <c r="AB96" s="60"/>
      <c r="AC96" s="60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</row>
    <row r="97" spans="2:117" ht="20.25" customHeight="1">
      <c r="B97" s="59"/>
      <c r="C97" s="59"/>
      <c r="D97" s="59"/>
      <c r="E97" s="59"/>
      <c r="F97" s="59"/>
      <c r="G97" s="65" t="s">
        <v>490</v>
      </c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0"/>
      <c r="X97" s="60"/>
      <c r="Y97" s="60"/>
      <c r="Z97" s="60"/>
      <c r="AA97" s="60"/>
      <c r="AB97" s="60"/>
      <c r="AC97" s="60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</row>
    <row r="98" spans="2:117" ht="18.75">
      <c r="B98" s="59" t="s">
        <v>135</v>
      </c>
      <c r="C98" s="59"/>
      <c r="D98" s="59"/>
      <c r="E98" s="59"/>
      <c r="F98" s="59"/>
      <c r="G98" s="29" t="s">
        <v>132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60"/>
      <c r="X98" s="60"/>
      <c r="Y98" s="60"/>
      <c r="Z98" s="60"/>
      <c r="AA98" s="60"/>
      <c r="AB98" s="60"/>
      <c r="AC98" s="60"/>
      <c r="AD98" s="27" t="s">
        <v>464</v>
      </c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 t="s">
        <v>464</v>
      </c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 t="s">
        <v>464</v>
      </c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 t="s">
        <v>464</v>
      </c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 t="s">
        <v>464</v>
      </c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 t="s">
        <v>464</v>
      </c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 t="s">
        <v>464</v>
      </c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</row>
    <row r="99" spans="2:117" ht="18.75">
      <c r="B99" s="59"/>
      <c r="C99" s="59"/>
      <c r="D99" s="59"/>
      <c r="E99" s="59"/>
      <c r="F99" s="59"/>
      <c r="G99" s="29" t="s">
        <v>133</v>
      </c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60"/>
      <c r="X99" s="60"/>
      <c r="Y99" s="60"/>
      <c r="Z99" s="60"/>
      <c r="AA99" s="60"/>
      <c r="AB99" s="60"/>
      <c r="AC99" s="60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</row>
    <row r="100" spans="2:117" ht="18.75">
      <c r="B100" s="59"/>
      <c r="C100" s="59"/>
      <c r="D100" s="59"/>
      <c r="E100" s="59"/>
      <c r="F100" s="59"/>
      <c r="G100" s="29" t="s">
        <v>134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60"/>
      <c r="X100" s="60"/>
      <c r="Y100" s="60"/>
      <c r="Z100" s="60"/>
      <c r="AA100" s="60"/>
      <c r="AB100" s="60"/>
      <c r="AC100" s="60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</row>
    <row r="101" spans="2:117" ht="18.75">
      <c r="B101" s="59"/>
      <c r="C101" s="59"/>
      <c r="D101" s="59"/>
      <c r="E101" s="59"/>
      <c r="F101" s="59"/>
      <c r="G101" s="29" t="s">
        <v>96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60"/>
      <c r="X101" s="60"/>
      <c r="Y101" s="60"/>
      <c r="Z101" s="60"/>
      <c r="AA101" s="60"/>
      <c r="AB101" s="60"/>
      <c r="AC101" s="60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</row>
    <row r="102" spans="2:117" ht="18.75">
      <c r="B102" s="59" t="s">
        <v>138</v>
      </c>
      <c r="C102" s="59"/>
      <c r="D102" s="59"/>
      <c r="E102" s="59"/>
      <c r="F102" s="59"/>
      <c r="G102" s="29" t="s">
        <v>136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60" t="s">
        <v>157</v>
      </c>
      <c r="X102" s="60"/>
      <c r="Y102" s="60"/>
      <c r="Z102" s="60"/>
      <c r="AA102" s="60"/>
      <c r="AB102" s="60"/>
      <c r="AC102" s="60"/>
      <c r="AD102" s="27">
        <v>7</v>
      </c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>
        <v>7</v>
      </c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>
        <v>7</v>
      </c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>
        <v>7</v>
      </c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>
        <v>7</v>
      </c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>
        <v>7</v>
      </c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>
        <v>7</v>
      </c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</row>
    <row r="103" spans="2:117" ht="18.75">
      <c r="B103" s="59"/>
      <c r="C103" s="59"/>
      <c r="D103" s="59"/>
      <c r="E103" s="59"/>
      <c r="F103" s="59"/>
      <c r="G103" s="29" t="s">
        <v>137</v>
      </c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60"/>
      <c r="X103" s="60"/>
      <c r="Y103" s="60"/>
      <c r="Z103" s="60"/>
      <c r="AA103" s="60"/>
      <c r="AB103" s="60"/>
      <c r="AC103" s="60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</row>
    <row r="104" spans="2:117" ht="18.75">
      <c r="B104" s="59" t="s">
        <v>142</v>
      </c>
      <c r="C104" s="59"/>
      <c r="D104" s="59"/>
      <c r="E104" s="59"/>
      <c r="F104" s="59"/>
      <c r="G104" s="29" t="s">
        <v>139</v>
      </c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62" t="s">
        <v>158</v>
      </c>
      <c r="X104" s="62"/>
      <c r="Y104" s="62"/>
      <c r="Z104" s="62"/>
      <c r="AA104" s="62"/>
      <c r="AB104" s="62"/>
      <c r="AC104" s="62"/>
      <c r="AD104" s="32">
        <f>AD75/12/7</f>
        <v>18.664261904761904</v>
      </c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>
        <f>AP75/12/AP102</f>
        <v>17.260952380952382</v>
      </c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>
        <f>BB75/12/7</f>
        <v>20.090285714285717</v>
      </c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>
        <f>BN75/12/7</f>
        <v>20.893892857142855</v>
      </c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>
        <f>CA75/12/7</f>
        <v>21.729654761904762</v>
      </c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>
        <f>CN75/12/7</f>
        <v>22.598833333333335</v>
      </c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>
        <f>DA75/12/7</f>
        <v>23.502785714285714</v>
      </c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</row>
    <row r="105" spans="2:117" ht="18.75">
      <c r="B105" s="59"/>
      <c r="C105" s="59"/>
      <c r="D105" s="59"/>
      <c r="E105" s="59"/>
      <c r="F105" s="59"/>
      <c r="G105" s="29" t="s">
        <v>140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62"/>
      <c r="X105" s="62"/>
      <c r="Y105" s="62"/>
      <c r="Z105" s="62"/>
      <c r="AA105" s="62"/>
      <c r="AB105" s="62"/>
      <c r="AC105" s="6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</row>
    <row r="106" spans="2:117" ht="18.75">
      <c r="B106" s="59"/>
      <c r="C106" s="59"/>
      <c r="D106" s="59"/>
      <c r="E106" s="59"/>
      <c r="F106" s="59"/>
      <c r="G106" s="29" t="s">
        <v>141</v>
      </c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62"/>
      <c r="X106" s="62"/>
      <c r="Y106" s="62"/>
      <c r="Z106" s="62"/>
      <c r="AA106" s="62"/>
      <c r="AB106" s="62"/>
      <c r="AC106" s="6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</row>
    <row r="107" spans="2:117" ht="18.75">
      <c r="B107" s="64" t="s">
        <v>147</v>
      </c>
      <c r="C107" s="64"/>
      <c r="D107" s="64"/>
      <c r="E107" s="64"/>
      <c r="F107" s="64"/>
      <c r="G107" s="29" t="s">
        <v>143</v>
      </c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60"/>
      <c r="X107" s="60"/>
      <c r="Y107" s="60"/>
      <c r="Z107" s="60"/>
      <c r="AA107" s="60"/>
      <c r="AB107" s="60"/>
      <c r="AC107" s="60"/>
      <c r="AD107" s="28" t="s">
        <v>464</v>
      </c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 t="s">
        <v>464</v>
      </c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 t="s">
        <v>464</v>
      </c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7" t="s">
        <v>464</v>
      </c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 t="s">
        <v>464</v>
      </c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 t="s">
        <v>464</v>
      </c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 t="s">
        <v>464</v>
      </c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</row>
    <row r="108" spans="2:117" ht="18.75">
      <c r="B108" s="64"/>
      <c r="C108" s="64"/>
      <c r="D108" s="64"/>
      <c r="E108" s="64"/>
      <c r="F108" s="64"/>
      <c r="G108" s="29" t="s">
        <v>144</v>
      </c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60"/>
      <c r="X108" s="60"/>
      <c r="Y108" s="60"/>
      <c r="Z108" s="60"/>
      <c r="AA108" s="60"/>
      <c r="AB108" s="60"/>
      <c r="AC108" s="60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</row>
    <row r="109" spans="2:117" ht="18.75">
      <c r="B109" s="64"/>
      <c r="C109" s="64"/>
      <c r="D109" s="64"/>
      <c r="E109" s="64"/>
      <c r="F109" s="64"/>
      <c r="G109" s="29" t="s">
        <v>145</v>
      </c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60"/>
      <c r="X109" s="60"/>
      <c r="Y109" s="60"/>
      <c r="Z109" s="60"/>
      <c r="AA109" s="60"/>
      <c r="AB109" s="60"/>
      <c r="AC109" s="60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</row>
    <row r="110" spans="2:117" ht="18.75">
      <c r="B110" s="64"/>
      <c r="C110" s="64"/>
      <c r="D110" s="64"/>
      <c r="E110" s="64"/>
      <c r="F110" s="64"/>
      <c r="G110" s="29" t="s">
        <v>146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60"/>
      <c r="X110" s="60"/>
      <c r="Y110" s="60"/>
      <c r="Z110" s="60"/>
      <c r="AA110" s="60"/>
      <c r="AB110" s="60"/>
      <c r="AC110" s="60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</row>
    <row r="111" spans="2:117" ht="18.75" customHeight="1">
      <c r="B111" s="64" t="s">
        <v>149</v>
      </c>
      <c r="C111" s="64"/>
      <c r="D111" s="64"/>
      <c r="E111" s="64"/>
      <c r="F111" s="64"/>
      <c r="G111" s="29" t="s">
        <v>148</v>
      </c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60" t="s">
        <v>38</v>
      </c>
      <c r="X111" s="60"/>
      <c r="Y111" s="60"/>
      <c r="Z111" s="60"/>
      <c r="AA111" s="60"/>
      <c r="AB111" s="60"/>
      <c r="AC111" s="60"/>
      <c r="AD111" s="27">
        <v>10</v>
      </c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</row>
    <row r="112" spans="2:117" ht="18.75" customHeight="1">
      <c r="B112" s="64"/>
      <c r="C112" s="64"/>
      <c r="D112" s="64"/>
      <c r="E112" s="64"/>
      <c r="F112" s="64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60"/>
      <c r="X112" s="60"/>
      <c r="Y112" s="60"/>
      <c r="Z112" s="60"/>
      <c r="AA112" s="60"/>
      <c r="AB112" s="60"/>
      <c r="AC112" s="60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</row>
    <row r="113" spans="2:117" ht="18.75" hidden="1">
      <c r="B113" s="64"/>
      <c r="C113" s="64"/>
      <c r="D113" s="64"/>
      <c r="E113" s="64"/>
      <c r="F113" s="64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60"/>
      <c r="X113" s="60"/>
      <c r="Y113" s="60"/>
      <c r="Z113" s="60"/>
      <c r="AA113" s="60"/>
      <c r="AB113" s="60"/>
      <c r="AC113" s="60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</row>
    <row r="114" spans="2:117" ht="18.75" hidden="1">
      <c r="B114" s="64"/>
      <c r="C114" s="64"/>
      <c r="D114" s="64"/>
      <c r="E114" s="64"/>
      <c r="F114" s="64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60"/>
      <c r="X114" s="60"/>
      <c r="Y114" s="60"/>
      <c r="Z114" s="60"/>
      <c r="AA114" s="60"/>
      <c r="AB114" s="60"/>
      <c r="AC114" s="60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</row>
    <row r="115" spans="2:117" ht="18.75">
      <c r="B115" s="64" t="s">
        <v>150</v>
      </c>
      <c r="C115" s="64"/>
      <c r="D115" s="64"/>
      <c r="E115" s="64"/>
      <c r="F115" s="64"/>
      <c r="G115" s="29" t="s">
        <v>151</v>
      </c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60" t="s">
        <v>38</v>
      </c>
      <c r="X115" s="60"/>
      <c r="Y115" s="60"/>
      <c r="Z115" s="60"/>
      <c r="AA115" s="60"/>
      <c r="AB115" s="60"/>
      <c r="AC115" s="60"/>
      <c r="AD115" s="27">
        <v>0</v>
      </c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>
        <v>0</v>
      </c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>
        <v>0</v>
      </c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>
        <v>0</v>
      </c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>
        <v>0</v>
      </c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>
        <v>0</v>
      </c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>
        <v>0</v>
      </c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</row>
    <row r="116" spans="2:117" ht="18.75">
      <c r="B116" s="64"/>
      <c r="C116" s="64"/>
      <c r="D116" s="64"/>
      <c r="E116" s="64"/>
      <c r="F116" s="64"/>
      <c r="G116" s="29" t="s">
        <v>152</v>
      </c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60"/>
      <c r="X116" s="60"/>
      <c r="Y116" s="60"/>
      <c r="Z116" s="60"/>
      <c r="AA116" s="60"/>
      <c r="AB116" s="60"/>
      <c r="AC116" s="60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</row>
    <row r="117" spans="2:117" ht="18.75">
      <c r="B117" s="64"/>
      <c r="C117" s="64"/>
      <c r="D117" s="64"/>
      <c r="E117" s="64"/>
      <c r="F117" s="64"/>
      <c r="G117" s="29" t="s">
        <v>153</v>
      </c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60"/>
      <c r="X117" s="60"/>
      <c r="Y117" s="60"/>
      <c r="Z117" s="60"/>
      <c r="AA117" s="60"/>
      <c r="AB117" s="60"/>
      <c r="AC117" s="60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</row>
    <row r="118" spans="2:117" ht="18.75">
      <c r="B118" s="64"/>
      <c r="C118" s="64"/>
      <c r="D118" s="64"/>
      <c r="E118" s="64"/>
      <c r="F118" s="64"/>
      <c r="G118" s="29" t="s">
        <v>154</v>
      </c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60"/>
      <c r="X118" s="60"/>
      <c r="Y118" s="60"/>
      <c r="Z118" s="60"/>
      <c r="AA118" s="60"/>
      <c r="AB118" s="60"/>
      <c r="AC118" s="60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</row>
    <row r="119" spans="2:117" ht="18.75">
      <c r="B119" s="64"/>
      <c r="C119" s="64"/>
      <c r="D119" s="64"/>
      <c r="E119" s="64"/>
      <c r="F119" s="64"/>
      <c r="G119" s="29" t="s">
        <v>155</v>
      </c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60"/>
      <c r="X119" s="60"/>
      <c r="Y119" s="60"/>
      <c r="Z119" s="60"/>
      <c r="AA119" s="60"/>
      <c r="AB119" s="60"/>
      <c r="AC119" s="60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</row>
    <row r="120" spans="2:117" hidden="1">
      <c r="B120" s="68" t="s">
        <v>159</v>
      </c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70"/>
    </row>
    <row r="121" spans="2:117" hidden="1">
      <c r="B121" s="45" t="s">
        <v>34</v>
      </c>
      <c r="C121" s="46"/>
      <c r="D121" s="46"/>
      <c r="E121" s="46"/>
      <c r="F121" s="46"/>
      <c r="G121" s="36" t="s">
        <v>160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3"/>
      <c r="X121" s="33"/>
      <c r="Y121" s="33"/>
      <c r="Z121" s="33"/>
      <c r="AA121" s="33"/>
      <c r="AB121" s="33"/>
      <c r="AC121" s="33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5"/>
    </row>
    <row r="122" spans="2:117" hidden="1">
      <c r="B122" s="45"/>
      <c r="C122" s="46"/>
      <c r="D122" s="46"/>
      <c r="E122" s="46"/>
      <c r="F122" s="46"/>
      <c r="G122" s="36" t="s">
        <v>161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3"/>
      <c r="X122" s="33"/>
      <c r="Y122" s="33"/>
      <c r="Z122" s="33"/>
      <c r="AA122" s="33"/>
      <c r="AB122" s="33"/>
      <c r="AC122" s="33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5"/>
    </row>
    <row r="123" spans="2:117" hidden="1">
      <c r="B123" s="45"/>
      <c r="C123" s="46"/>
      <c r="D123" s="46"/>
      <c r="E123" s="46"/>
      <c r="F123" s="46"/>
      <c r="G123" s="36" t="s">
        <v>162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3"/>
      <c r="X123" s="33"/>
      <c r="Y123" s="33"/>
      <c r="Z123" s="33"/>
      <c r="AA123" s="33"/>
      <c r="AB123" s="33"/>
      <c r="AC123" s="33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5"/>
    </row>
    <row r="124" spans="2:117" hidden="1">
      <c r="B124" s="45"/>
      <c r="C124" s="46"/>
      <c r="D124" s="46"/>
      <c r="E124" s="46"/>
      <c r="F124" s="46"/>
      <c r="G124" s="36" t="s">
        <v>105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3"/>
      <c r="X124" s="33"/>
      <c r="Y124" s="33"/>
      <c r="Z124" s="33"/>
      <c r="AA124" s="33"/>
      <c r="AB124" s="33"/>
      <c r="AC124" s="33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5"/>
    </row>
    <row r="125" spans="2:117" hidden="1">
      <c r="B125" s="45" t="s">
        <v>36</v>
      </c>
      <c r="C125" s="46"/>
      <c r="D125" s="46"/>
      <c r="E125" s="46"/>
      <c r="F125" s="46"/>
      <c r="G125" s="36" t="s">
        <v>163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3" t="s">
        <v>81</v>
      </c>
      <c r="X125" s="33"/>
      <c r="Y125" s="33"/>
      <c r="Z125" s="33"/>
      <c r="AA125" s="33"/>
      <c r="AB125" s="33"/>
      <c r="AC125" s="33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5"/>
    </row>
    <row r="126" spans="2:117" hidden="1">
      <c r="B126" s="45"/>
      <c r="C126" s="46"/>
      <c r="D126" s="46"/>
      <c r="E126" s="46"/>
      <c r="F126" s="46"/>
      <c r="G126" s="36" t="s">
        <v>80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3"/>
      <c r="X126" s="33"/>
      <c r="Y126" s="33"/>
      <c r="Z126" s="33"/>
      <c r="AA126" s="33"/>
      <c r="AB126" s="33"/>
      <c r="AC126" s="33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5"/>
    </row>
    <row r="127" spans="2:117" hidden="1">
      <c r="B127" s="45"/>
      <c r="C127" s="46"/>
      <c r="D127" s="46"/>
      <c r="E127" s="46"/>
      <c r="F127" s="46"/>
      <c r="G127" s="36" t="s">
        <v>164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3"/>
      <c r="X127" s="33"/>
      <c r="Y127" s="33"/>
      <c r="Z127" s="33"/>
      <c r="AA127" s="33"/>
      <c r="AB127" s="33"/>
      <c r="AC127" s="33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5"/>
    </row>
    <row r="128" spans="2:117" hidden="1">
      <c r="B128" s="45" t="s">
        <v>169</v>
      </c>
      <c r="C128" s="46"/>
      <c r="D128" s="46"/>
      <c r="E128" s="46"/>
      <c r="F128" s="46"/>
      <c r="G128" s="36" t="s">
        <v>165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3" t="s">
        <v>81</v>
      </c>
      <c r="X128" s="33"/>
      <c r="Y128" s="33"/>
      <c r="Z128" s="33"/>
      <c r="AA128" s="33"/>
      <c r="AB128" s="33"/>
      <c r="AC128" s="33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5"/>
    </row>
    <row r="129" spans="2:65" hidden="1">
      <c r="B129" s="45"/>
      <c r="C129" s="46"/>
      <c r="D129" s="46"/>
      <c r="E129" s="46"/>
      <c r="F129" s="46"/>
      <c r="G129" s="36" t="s">
        <v>166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3"/>
      <c r="X129" s="33"/>
      <c r="Y129" s="33"/>
      <c r="Z129" s="33"/>
      <c r="AA129" s="33"/>
      <c r="AB129" s="33"/>
      <c r="AC129" s="33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5"/>
    </row>
    <row r="130" spans="2:65" hidden="1">
      <c r="B130" s="45"/>
      <c r="C130" s="46"/>
      <c r="D130" s="46"/>
      <c r="E130" s="46"/>
      <c r="F130" s="46"/>
      <c r="G130" s="36" t="s">
        <v>167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3" t="s">
        <v>81</v>
      </c>
      <c r="X130" s="33"/>
      <c r="Y130" s="33"/>
      <c r="Z130" s="33"/>
      <c r="AA130" s="33"/>
      <c r="AB130" s="33"/>
      <c r="AC130" s="3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5"/>
    </row>
    <row r="131" spans="2:65" hidden="1">
      <c r="B131" s="45"/>
      <c r="C131" s="46"/>
      <c r="D131" s="46"/>
      <c r="E131" s="46"/>
      <c r="F131" s="46"/>
      <c r="G131" s="36" t="s">
        <v>168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3" t="s">
        <v>81</v>
      </c>
      <c r="X131" s="33"/>
      <c r="Y131" s="33"/>
      <c r="Z131" s="33"/>
      <c r="AA131" s="33"/>
      <c r="AB131" s="33"/>
      <c r="AC131" s="33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5"/>
    </row>
    <row r="132" spans="2:65" hidden="1">
      <c r="B132" s="45" t="s">
        <v>171</v>
      </c>
      <c r="C132" s="46"/>
      <c r="D132" s="46"/>
      <c r="E132" s="46"/>
      <c r="F132" s="46"/>
      <c r="G132" s="36" t="s">
        <v>170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3" t="s">
        <v>81</v>
      </c>
      <c r="X132" s="33"/>
      <c r="Y132" s="33"/>
      <c r="Z132" s="33"/>
      <c r="AA132" s="33"/>
      <c r="AB132" s="33"/>
      <c r="AC132" s="33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5"/>
    </row>
    <row r="133" spans="2:65" hidden="1">
      <c r="B133" s="45"/>
      <c r="C133" s="46"/>
      <c r="D133" s="46"/>
      <c r="E133" s="46"/>
      <c r="F133" s="46"/>
      <c r="G133" s="36" t="s">
        <v>167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3" t="s">
        <v>81</v>
      </c>
      <c r="X133" s="33"/>
      <c r="Y133" s="33"/>
      <c r="Z133" s="33"/>
      <c r="AA133" s="33"/>
      <c r="AB133" s="33"/>
      <c r="AC133" s="33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5"/>
    </row>
    <row r="134" spans="2:65" hidden="1">
      <c r="B134" s="45"/>
      <c r="C134" s="46"/>
      <c r="D134" s="46"/>
      <c r="E134" s="46"/>
      <c r="F134" s="46"/>
      <c r="G134" s="36" t="s">
        <v>168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3" t="s">
        <v>81</v>
      </c>
      <c r="X134" s="33"/>
      <c r="Y134" s="33"/>
      <c r="Z134" s="33"/>
      <c r="AA134" s="33"/>
      <c r="AB134" s="33"/>
      <c r="AC134" s="33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5"/>
    </row>
    <row r="135" spans="2:65" hidden="1">
      <c r="B135" s="45"/>
      <c r="C135" s="46"/>
      <c r="D135" s="46"/>
      <c r="E135" s="46"/>
      <c r="F135" s="46"/>
      <c r="G135" s="36" t="s">
        <v>105</v>
      </c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3" t="s">
        <v>81</v>
      </c>
      <c r="X135" s="33"/>
      <c r="Y135" s="33"/>
      <c r="Z135" s="33"/>
      <c r="AA135" s="33"/>
      <c r="AB135" s="33"/>
      <c r="AC135" s="33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5"/>
    </row>
    <row r="136" spans="2:65" hidden="1">
      <c r="B136" s="45" t="s">
        <v>172</v>
      </c>
      <c r="C136" s="46"/>
      <c r="D136" s="46"/>
      <c r="E136" s="46"/>
      <c r="F136" s="46"/>
      <c r="G136" s="36" t="s">
        <v>173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3" t="s">
        <v>81</v>
      </c>
      <c r="X136" s="33"/>
      <c r="Y136" s="33"/>
      <c r="Z136" s="33"/>
      <c r="AA136" s="33"/>
      <c r="AB136" s="33"/>
      <c r="AC136" s="33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5"/>
    </row>
    <row r="137" spans="2:65" hidden="1">
      <c r="B137" s="45"/>
      <c r="C137" s="46"/>
      <c r="D137" s="46"/>
      <c r="E137" s="46"/>
      <c r="F137" s="46"/>
      <c r="G137" s="36" t="s">
        <v>174</v>
      </c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3"/>
      <c r="X137" s="33"/>
      <c r="Y137" s="33"/>
      <c r="Z137" s="33"/>
      <c r="AA137" s="33"/>
      <c r="AB137" s="33"/>
      <c r="AC137" s="33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5"/>
    </row>
    <row r="138" spans="2:65" hidden="1">
      <c r="B138" s="45"/>
      <c r="C138" s="46"/>
      <c r="D138" s="46"/>
      <c r="E138" s="46"/>
      <c r="F138" s="46"/>
      <c r="G138" s="36" t="s">
        <v>175</v>
      </c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3"/>
      <c r="X138" s="33"/>
      <c r="Y138" s="33"/>
      <c r="Z138" s="33"/>
      <c r="AA138" s="33"/>
      <c r="AB138" s="33"/>
      <c r="AC138" s="33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5"/>
    </row>
    <row r="139" spans="2:65" hidden="1">
      <c r="B139" s="45"/>
      <c r="C139" s="46"/>
      <c r="D139" s="46"/>
      <c r="E139" s="46"/>
      <c r="F139" s="46"/>
      <c r="G139" s="36" t="s">
        <v>176</v>
      </c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3"/>
      <c r="X139" s="33"/>
      <c r="Y139" s="33"/>
      <c r="Z139" s="33"/>
      <c r="AA139" s="33"/>
      <c r="AB139" s="33"/>
      <c r="AC139" s="33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5"/>
    </row>
    <row r="140" spans="2:65" hidden="1">
      <c r="B140" s="45"/>
      <c r="C140" s="46"/>
      <c r="D140" s="46"/>
      <c r="E140" s="46"/>
      <c r="F140" s="46"/>
      <c r="G140" s="36" t="s">
        <v>177</v>
      </c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3"/>
      <c r="X140" s="33"/>
      <c r="Y140" s="33"/>
      <c r="Z140" s="33"/>
      <c r="AA140" s="33"/>
      <c r="AB140" s="33"/>
      <c r="AC140" s="33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5"/>
    </row>
    <row r="141" spans="2:65" hidden="1">
      <c r="B141" s="45"/>
      <c r="C141" s="46"/>
      <c r="D141" s="46"/>
      <c r="E141" s="46"/>
      <c r="F141" s="46"/>
      <c r="G141" s="36" t="s">
        <v>178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3"/>
      <c r="X141" s="33"/>
      <c r="Y141" s="33"/>
      <c r="Z141" s="33"/>
      <c r="AA141" s="33"/>
      <c r="AB141" s="33"/>
      <c r="AC141" s="33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5"/>
    </row>
    <row r="142" spans="2:65" hidden="1">
      <c r="B142" s="45"/>
      <c r="C142" s="46"/>
      <c r="D142" s="46"/>
      <c r="E142" s="46"/>
      <c r="F142" s="46"/>
      <c r="G142" s="36" t="s">
        <v>179</v>
      </c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3"/>
      <c r="X142" s="33"/>
      <c r="Y142" s="33"/>
      <c r="Z142" s="33"/>
      <c r="AA142" s="33"/>
      <c r="AB142" s="33"/>
      <c r="AC142" s="33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5"/>
    </row>
    <row r="143" spans="2:65" hidden="1">
      <c r="B143" s="45"/>
      <c r="C143" s="46"/>
      <c r="D143" s="46"/>
      <c r="E143" s="46"/>
      <c r="F143" s="46"/>
      <c r="G143" s="36" t="s">
        <v>180</v>
      </c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3"/>
      <c r="X143" s="33"/>
      <c r="Y143" s="33"/>
      <c r="Z143" s="33"/>
      <c r="AA143" s="33"/>
      <c r="AB143" s="33"/>
      <c r="AC143" s="33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5"/>
    </row>
    <row r="144" spans="2:65" hidden="1">
      <c r="B144" s="45"/>
      <c r="C144" s="46"/>
      <c r="D144" s="46"/>
      <c r="E144" s="46"/>
      <c r="F144" s="46"/>
      <c r="G144" s="36" t="s">
        <v>181</v>
      </c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3"/>
      <c r="X144" s="33"/>
      <c r="Y144" s="33"/>
      <c r="Z144" s="33"/>
      <c r="AA144" s="33"/>
      <c r="AB144" s="33"/>
      <c r="AC144" s="33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5"/>
    </row>
    <row r="145" spans="2:65" hidden="1">
      <c r="B145" s="45" t="s">
        <v>182</v>
      </c>
      <c r="C145" s="46"/>
      <c r="D145" s="46"/>
      <c r="E145" s="46"/>
      <c r="F145" s="46"/>
      <c r="G145" s="36" t="s">
        <v>165</v>
      </c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3" t="s">
        <v>81</v>
      </c>
      <c r="X145" s="33"/>
      <c r="Y145" s="33"/>
      <c r="Z145" s="33"/>
      <c r="AA145" s="33"/>
      <c r="AB145" s="33"/>
      <c r="AC145" s="33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5"/>
    </row>
    <row r="146" spans="2:65" hidden="1">
      <c r="B146" s="45"/>
      <c r="C146" s="46"/>
      <c r="D146" s="46"/>
      <c r="E146" s="46"/>
      <c r="F146" s="46"/>
      <c r="G146" s="36" t="s">
        <v>166</v>
      </c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3"/>
      <c r="X146" s="33"/>
      <c r="Y146" s="33"/>
      <c r="Z146" s="33"/>
      <c r="AA146" s="33"/>
      <c r="AB146" s="33"/>
      <c r="AC146" s="33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5"/>
    </row>
    <row r="147" spans="2:65" hidden="1">
      <c r="B147" s="45"/>
      <c r="C147" s="46"/>
      <c r="D147" s="46"/>
      <c r="E147" s="46"/>
      <c r="F147" s="46"/>
      <c r="G147" s="36" t="s">
        <v>167</v>
      </c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3" t="s">
        <v>81</v>
      </c>
      <c r="X147" s="33"/>
      <c r="Y147" s="33"/>
      <c r="Z147" s="33"/>
      <c r="AA147" s="33"/>
      <c r="AB147" s="33"/>
      <c r="AC147" s="33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5"/>
    </row>
    <row r="148" spans="2:65" hidden="1">
      <c r="B148" s="45"/>
      <c r="C148" s="46"/>
      <c r="D148" s="46"/>
      <c r="E148" s="46"/>
      <c r="F148" s="46"/>
      <c r="G148" s="36" t="s">
        <v>168</v>
      </c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3" t="s">
        <v>81</v>
      </c>
      <c r="X148" s="33"/>
      <c r="Y148" s="33"/>
      <c r="Z148" s="33"/>
      <c r="AA148" s="33"/>
      <c r="AB148" s="33"/>
      <c r="AC148" s="33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5"/>
    </row>
    <row r="149" spans="2:65" hidden="1">
      <c r="B149" s="45" t="s">
        <v>183</v>
      </c>
      <c r="C149" s="46"/>
      <c r="D149" s="46"/>
      <c r="E149" s="46"/>
      <c r="F149" s="46"/>
      <c r="G149" s="36" t="s">
        <v>170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3" t="s">
        <v>81</v>
      </c>
      <c r="X149" s="33"/>
      <c r="Y149" s="33"/>
      <c r="Z149" s="33"/>
      <c r="AA149" s="33"/>
      <c r="AB149" s="33"/>
      <c r="AC149" s="33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5"/>
    </row>
    <row r="150" spans="2:65" hidden="1">
      <c r="B150" s="45"/>
      <c r="C150" s="46"/>
      <c r="D150" s="46"/>
      <c r="E150" s="46"/>
      <c r="F150" s="46"/>
      <c r="G150" s="36" t="s">
        <v>167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3" t="s">
        <v>81</v>
      </c>
      <c r="X150" s="33"/>
      <c r="Y150" s="33"/>
      <c r="Z150" s="33"/>
      <c r="AA150" s="33"/>
      <c r="AB150" s="33"/>
      <c r="AC150" s="33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5"/>
    </row>
    <row r="151" spans="2:65" hidden="1">
      <c r="B151" s="45"/>
      <c r="C151" s="46"/>
      <c r="D151" s="46"/>
      <c r="E151" s="46"/>
      <c r="F151" s="46"/>
      <c r="G151" s="36" t="s">
        <v>168</v>
      </c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3" t="s">
        <v>81</v>
      </c>
      <c r="X151" s="33"/>
      <c r="Y151" s="33"/>
      <c r="Z151" s="33"/>
      <c r="AA151" s="33"/>
      <c r="AB151" s="33"/>
      <c r="AC151" s="33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5"/>
    </row>
    <row r="152" spans="2:65" hidden="1">
      <c r="B152" s="45" t="s">
        <v>184</v>
      </c>
      <c r="C152" s="46"/>
      <c r="D152" s="46"/>
      <c r="E152" s="46"/>
      <c r="F152" s="46"/>
      <c r="G152" s="36" t="s">
        <v>173</v>
      </c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3" t="s">
        <v>81</v>
      </c>
      <c r="X152" s="33"/>
      <c r="Y152" s="33"/>
      <c r="Z152" s="33"/>
      <c r="AA152" s="33"/>
      <c r="AB152" s="33"/>
      <c r="AC152" s="33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5"/>
    </row>
    <row r="153" spans="2:65" hidden="1">
      <c r="B153" s="45"/>
      <c r="C153" s="46"/>
      <c r="D153" s="46"/>
      <c r="E153" s="46"/>
      <c r="F153" s="46"/>
      <c r="G153" s="36" t="s">
        <v>174</v>
      </c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3"/>
      <c r="X153" s="33"/>
      <c r="Y153" s="33"/>
      <c r="Z153" s="33"/>
      <c r="AA153" s="33"/>
      <c r="AB153" s="33"/>
      <c r="AC153" s="33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5"/>
    </row>
    <row r="154" spans="2:65" hidden="1">
      <c r="B154" s="45"/>
      <c r="C154" s="46"/>
      <c r="D154" s="46"/>
      <c r="E154" s="46"/>
      <c r="F154" s="46"/>
      <c r="G154" s="36" t="s">
        <v>175</v>
      </c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3"/>
      <c r="X154" s="33"/>
      <c r="Y154" s="33"/>
      <c r="Z154" s="33"/>
      <c r="AA154" s="33"/>
      <c r="AB154" s="33"/>
      <c r="AC154" s="33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5"/>
    </row>
    <row r="155" spans="2:65" hidden="1">
      <c r="B155" s="45"/>
      <c r="C155" s="46"/>
      <c r="D155" s="46"/>
      <c r="E155" s="46"/>
      <c r="F155" s="46"/>
      <c r="G155" s="36" t="s">
        <v>185</v>
      </c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3"/>
      <c r="X155" s="33"/>
      <c r="Y155" s="33"/>
      <c r="Z155" s="33"/>
      <c r="AA155" s="33"/>
      <c r="AB155" s="33"/>
      <c r="AC155" s="33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5"/>
    </row>
    <row r="156" spans="2:65" hidden="1">
      <c r="B156" s="45"/>
      <c r="C156" s="46"/>
      <c r="D156" s="46"/>
      <c r="E156" s="46"/>
      <c r="F156" s="46"/>
      <c r="G156" s="36" t="s">
        <v>177</v>
      </c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3"/>
      <c r="X156" s="33"/>
      <c r="Y156" s="33"/>
      <c r="Z156" s="33"/>
      <c r="AA156" s="33"/>
      <c r="AB156" s="33"/>
      <c r="AC156" s="33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5"/>
    </row>
    <row r="157" spans="2:65" hidden="1">
      <c r="B157" s="45"/>
      <c r="C157" s="46"/>
      <c r="D157" s="46"/>
      <c r="E157" s="46"/>
      <c r="F157" s="46"/>
      <c r="G157" s="36" t="s">
        <v>178</v>
      </c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3"/>
      <c r="X157" s="33"/>
      <c r="Y157" s="33"/>
      <c r="Z157" s="33"/>
      <c r="AA157" s="33"/>
      <c r="AB157" s="33"/>
      <c r="AC157" s="33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5"/>
    </row>
    <row r="158" spans="2:65" hidden="1">
      <c r="B158" s="45"/>
      <c r="C158" s="46"/>
      <c r="D158" s="46"/>
      <c r="E158" s="46"/>
      <c r="F158" s="46"/>
      <c r="G158" s="36" t="s">
        <v>186</v>
      </c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3"/>
      <c r="X158" s="33"/>
      <c r="Y158" s="33"/>
      <c r="Z158" s="33"/>
      <c r="AA158" s="33"/>
      <c r="AB158" s="33"/>
      <c r="AC158" s="33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5"/>
    </row>
    <row r="159" spans="2:65" hidden="1">
      <c r="B159" s="45" t="s">
        <v>187</v>
      </c>
      <c r="C159" s="46"/>
      <c r="D159" s="46"/>
      <c r="E159" s="46"/>
      <c r="F159" s="46"/>
      <c r="G159" s="36" t="s">
        <v>165</v>
      </c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3" t="s">
        <v>81</v>
      </c>
      <c r="X159" s="33"/>
      <c r="Y159" s="33"/>
      <c r="Z159" s="33"/>
      <c r="AA159" s="33"/>
      <c r="AB159" s="33"/>
      <c r="AC159" s="33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5"/>
    </row>
    <row r="160" spans="2:65" hidden="1">
      <c r="B160" s="45"/>
      <c r="C160" s="46"/>
      <c r="D160" s="46"/>
      <c r="E160" s="46"/>
      <c r="F160" s="46"/>
      <c r="G160" s="36" t="s">
        <v>166</v>
      </c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3"/>
      <c r="X160" s="33"/>
      <c r="Y160" s="33"/>
      <c r="Z160" s="33"/>
      <c r="AA160" s="33"/>
      <c r="AB160" s="33"/>
      <c r="AC160" s="33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5"/>
    </row>
    <row r="161" spans="2:65" hidden="1">
      <c r="B161" s="45"/>
      <c r="C161" s="46"/>
      <c r="D161" s="46"/>
      <c r="E161" s="46"/>
      <c r="F161" s="46"/>
      <c r="G161" s="36" t="s">
        <v>167</v>
      </c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3" t="s">
        <v>81</v>
      </c>
      <c r="X161" s="33"/>
      <c r="Y161" s="33"/>
      <c r="Z161" s="33"/>
      <c r="AA161" s="33"/>
      <c r="AB161" s="33"/>
      <c r="AC161" s="33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5"/>
    </row>
    <row r="162" spans="2:65" hidden="1">
      <c r="B162" s="45"/>
      <c r="C162" s="46"/>
      <c r="D162" s="46"/>
      <c r="E162" s="46"/>
      <c r="F162" s="46"/>
      <c r="G162" s="36" t="s">
        <v>168</v>
      </c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3" t="s">
        <v>81</v>
      </c>
      <c r="X162" s="33"/>
      <c r="Y162" s="33"/>
      <c r="Z162" s="33"/>
      <c r="AA162" s="33"/>
      <c r="AB162" s="33"/>
      <c r="AC162" s="33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5"/>
    </row>
    <row r="163" spans="2:65" hidden="1">
      <c r="B163" s="45" t="s">
        <v>188</v>
      </c>
      <c r="C163" s="46"/>
      <c r="D163" s="46"/>
      <c r="E163" s="46"/>
      <c r="F163" s="46"/>
      <c r="G163" s="36" t="s">
        <v>170</v>
      </c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3" t="s">
        <v>81</v>
      </c>
      <c r="X163" s="33"/>
      <c r="Y163" s="33"/>
      <c r="Z163" s="33"/>
      <c r="AA163" s="33"/>
      <c r="AB163" s="33"/>
      <c r="AC163" s="33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5"/>
    </row>
    <row r="164" spans="2:65" hidden="1">
      <c r="B164" s="45"/>
      <c r="C164" s="46"/>
      <c r="D164" s="46"/>
      <c r="E164" s="46"/>
      <c r="F164" s="46"/>
      <c r="G164" s="36" t="s">
        <v>167</v>
      </c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3" t="s">
        <v>81</v>
      </c>
      <c r="X164" s="33"/>
      <c r="Y164" s="33"/>
      <c r="Z164" s="33"/>
      <c r="AA164" s="33"/>
      <c r="AB164" s="33"/>
      <c r="AC164" s="33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5"/>
    </row>
    <row r="165" spans="2:65" hidden="1">
      <c r="B165" s="48"/>
      <c r="C165" s="49"/>
      <c r="D165" s="49"/>
      <c r="E165" s="49"/>
      <c r="F165" s="49"/>
      <c r="G165" s="47" t="s">
        <v>168</v>
      </c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56" t="s">
        <v>81</v>
      </c>
      <c r="X165" s="56"/>
      <c r="Y165" s="56"/>
      <c r="Z165" s="56"/>
      <c r="AA165" s="56"/>
      <c r="AB165" s="56"/>
      <c r="AC165" s="56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3"/>
    </row>
    <row r="166" spans="2:65" hidden="1">
      <c r="B166" s="45" t="s">
        <v>189</v>
      </c>
      <c r="C166" s="46"/>
      <c r="D166" s="46"/>
      <c r="E166" s="46"/>
      <c r="F166" s="46"/>
      <c r="G166" s="36" t="s">
        <v>173</v>
      </c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3" t="s">
        <v>81</v>
      </c>
      <c r="X166" s="33"/>
      <c r="Y166" s="33"/>
      <c r="Z166" s="33"/>
      <c r="AA166" s="33"/>
      <c r="AB166" s="33"/>
      <c r="AC166" s="33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5"/>
    </row>
    <row r="167" spans="2:65" hidden="1">
      <c r="B167" s="45"/>
      <c r="C167" s="46"/>
      <c r="D167" s="46"/>
      <c r="E167" s="46"/>
      <c r="F167" s="46"/>
      <c r="G167" s="36" t="s">
        <v>174</v>
      </c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3"/>
      <c r="X167" s="33"/>
      <c r="Y167" s="33"/>
      <c r="Z167" s="33"/>
      <c r="AA167" s="33"/>
      <c r="AB167" s="33"/>
      <c r="AC167" s="33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5"/>
    </row>
    <row r="168" spans="2:65" hidden="1">
      <c r="B168" s="45"/>
      <c r="C168" s="46"/>
      <c r="D168" s="46"/>
      <c r="E168" s="46"/>
      <c r="F168" s="46"/>
      <c r="G168" s="36" t="s">
        <v>175</v>
      </c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3"/>
      <c r="X168" s="33"/>
      <c r="Y168" s="33"/>
      <c r="Z168" s="33"/>
      <c r="AA168" s="33"/>
      <c r="AB168" s="33"/>
      <c r="AC168" s="33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5"/>
    </row>
    <row r="169" spans="2:65" hidden="1">
      <c r="B169" s="45"/>
      <c r="C169" s="46"/>
      <c r="D169" s="46"/>
      <c r="E169" s="46"/>
      <c r="F169" s="46"/>
      <c r="G169" s="36" t="s">
        <v>185</v>
      </c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3"/>
      <c r="X169" s="33"/>
      <c r="Y169" s="33"/>
      <c r="Z169" s="33"/>
      <c r="AA169" s="33"/>
      <c r="AB169" s="33"/>
      <c r="AC169" s="33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5"/>
    </row>
    <row r="170" spans="2:65" hidden="1">
      <c r="B170" s="45"/>
      <c r="C170" s="46"/>
      <c r="D170" s="46"/>
      <c r="E170" s="46"/>
      <c r="F170" s="46"/>
      <c r="G170" s="36" t="s">
        <v>177</v>
      </c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3"/>
      <c r="X170" s="33"/>
      <c r="Y170" s="33"/>
      <c r="Z170" s="33"/>
      <c r="AA170" s="33"/>
      <c r="AB170" s="33"/>
      <c r="AC170" s="33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5"/>
    </row>
    <row r="171" spans="2:65" hidden="1">
      <c r="B171" s="45"/>
      <c r="C171" s="46"/>
      <c r="D171" s="46"/>
      <c r="E171" s="46"/>
      <c r="F171" s="46"/>
      <c r="G171" s="36" t="s">
        <v>178</v>
      </c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3"/>
      <c r="X171" s="33"/>
      <c r="Y171" s="33"/>
      <c r="Z171" s="33"/>
      <c r="AA171" s="33"/>
      <c r="AB171" s="33"/>
      <c r="AC171" s="33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5"/>
    </row>
    <row r="172" spans="2:65" hidden="1">
      <c r="B172" s="45"/>
      <c r="C172" s="46"/>
      <c r="D172" s="46"/>
      <c r="E172" s="46"/>
      <c r="F172" s="46"/>
      <c r="G172" s="36" t="s">
        <v>180</v>
      </c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3"/>
      <c r="X172" s="33"/>
      <c r="Y172" s="33"/>
      <c r="Z172" s="33"/>
      <c r="AA172" s="33"/>
      <c r="AB172" s="33"/>
      <c r="AC172" s="33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5"/>
    </row>
    <row r="173" spans="2:65" hidden="1">
      <c r="B173" s="45"/>
      <c r="C173" s="46"/>
      <c r="D173" s="46"/>
      <c r="E173" s="46"/>
      <c r="F173" s="46"/>
      <c r="G173" s="36" t="s">
        <v>181</v>
      </c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3"/>
      <c r="X173" s="33"/>
      <c r="Y173" s="33"/>
      <c r="Z173" s="33"/>
      <c r="AA173" s="33"/>
      <c r="AB173" s="33"/>
      <c r="AC173" s="33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5"/>
    </row>
    <row r="174" spans="2:65" hidden="1">
      <c r="B174" s="45" t="s">
        <v>190</v>
      </c>
      <c r="C174" s="46"/>
      <c r="D174" s="46"/>
      <c r="E174" s="46"/>
      <c r="F174" s="46"/>
      <c r="G174" s="36" t="s">
        <v>165</v>
      </c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3" t="s">
        <v>81</v>
      </c>
      <c r="X174" s="33"/>
      <c r="Y174" s="33"/>
      <c r="Z174" s="33"/>
      <c r="AA174" s="33"/>
      <c r="AB174" s="33"/>
      <c r="AC174" s="33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5"/>
    </row>
    <row r="175" spans="2:65" hidden="1">
      <c r="B175" s="45"/>
      <c r="C175" s="46"/>
      <c r="D175" s="46"/>
      <c r="E175" s="46"/>
      <c r="F175" s="46"/>
      <c r="G175" s="36" t="s">
        <v>166</v>
      </c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3"/>
      <c r="X175" s="33"/>
      <c r="Y175" s="33"/>
      <c r="Z175" s="33"/>
      <c r="AA175" s="33"/>
      <c r="AB175" s="33"/>
      <c r="AC175" s="33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5"/>
    </row>
    <row r="176" spans="2:65" hidden="1">
      <c r="B176" s="45"/>
      <c r="C176" s="46"/>
      <c r="D176" s="46"/>
      <c r="E176" s="46"/>
      <c r="F176" s="46"/>
      <c r="G176" s="36" t="s">
        <v>167</v>
      </c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3" t="s">
        <v>81</v>
      </c>
      <c r="X176" s="33"/>
      <c r="Y176" s="33"/>
      <c r="Z176" s="33"/>
      <c r="AA176" s="33"/>
      <c r="AB176" s="33"/>
      <c r="AC176" s="33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5"/>
    </row>
    <row r="177" spans="2:65" hidden="1">
      <c r="B177" s="45"/>
      <c r="C177" s="46"/>
      <c r="D177" s="46"/>
      <c r="E177" s="46"/>
      <c r="F177" s="46"/>
      <c r="G177" s="36" t="s">
        <v>168</v>
      </c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3" t="s">
        <v>81</v>
      </c>
      <c r="X177" s="33"/>
      <c r="Y177" s="33"/>
      <c r="Z177" s="33"/>
      <c r="AA177" s="33"/>
      <c r="AB177" s="33"/>
      <c r="AC177" s="33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5"/>
    </row>
    <row r="178" spans="2:65" hidden="1">
      <c r="B178" s="45" t="s">
        <v>191</v>
      </c>
      <c r="C178" s="46"/>
      <c r="D178" s="46"/>
      <c r="E178" s="46"/>
      <c r="F178" s="46"/>
      <c r="G178" s="36" t="s">
        <v>170</v>
      </c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3" t="s">
        <v>81</v>
      </c>
      <c r="X178" s="33"/>
      <c r="Y178" s="33"/>
      <c r="Z178" s="33"/>
      <c r="AA178" s="33"/>
      <c r="AB178" s="33"/>
      <c r="AC178" s="33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5"/>
    </row>
    <row r="179" spans="2:65" hidden="1">
      <c r="B179" s="45"/>
      <c r="C179" s="46"/>
      <c r="D179" s="46"/>
      <c r="E179" s="46"/>
      <c r="F179" s="46"/>
      <c r="G179" s="36" t="s">
        <v>167</v>
      </c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3" t="s">
        <v>81</v>
      </c>
      <c r="X179" s="33"/>
      <c r="Y179" s="33"/>
      <c r="Z179" s="33"/>
      <c r="AA179" s="33"/>
      <c r="AB179" s="33"/>
      <c r="AC179" s="33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5"/>
    </row>
    <row r="180" spans="2:65" hidden="1">
      <c r="B180" s="45"/>
      <c r="C180" s="46"/>
      <c r="D180" s="46"/>
      <c r="E180" s="46"/>
      <c r="F180" s="46"/>
      <c r="G180" s="36" t="s">
        <v>168</v>
      </c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3" t="s">
        <v>81</v>
      </c>
      <c r="X180" s="33"/>
      <c r="Y180" s="33"/>
      <c r="Z180" s="33"/>
      <c r="AA180" s="33"/>
      <c r="AB180" s="33"/>
      <c r="AC180" s="33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5"/>
    </row>
    <row r="181" spans="2:65" hidden="1">
      <c r="B181" s="45" t="s">
        <v>192</v>
      </c>
      <c r="C181" s="46"/>
      <c r="D181" s="46"/>
      <c r="E181" s="46"/>
      <c r="F181" s="46"/>
      <c r="G181" s="36" t="s">
        <v>173</v>
      </c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3" t="s">
        <v>81</v>
      </c>
      <c r="X181" s="33"/>
      <c r="Y181" s="33"/>
      <c r="Z181" s="33"/>
      <c r="AA181" s="33"/>
      <c r="AB181" s="33"/>
      <c r="AC181" s="33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5"/>
    </row>
    <row r="182" spans="2:65" hidden="1">
      <c r="B182" s="45"/>
      <c r="C182" s="46"/>
      <c r="D182" s="46"/>
      <c r="E182" s="46"/>
      <c r="F182" s="46"/>
      <c r="G182" s="36" t="s">
        <v>174</v>
      </c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3"/>
      <c r="X182" s="33"/>
      <c r="Y182" s="33"/>
      <c r="Z182" s="33"/>
      <c r="AA182" s="33"/>
      <c r="AB182" s="33"/>
      <c r="AC182" s="33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5"/>
    </row>
    <row r="183" spans="2:65" hidden="1">
      <c r="B183" s="45"/>
      <c r="C183" s="46"/>
      <c r="D183" s="46"/>
      <c r="E183" s="46"/>
      <c r="F183" s="46"/>
      <c r="G183" s="36" t="s">
        <v>175</v>
      </c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3"/>
      <c r="X183" s="33"/>
      <c r="Y183" s="33"/>
      <c r="Z183" s="33"/>
      <c r="AA183" s="33"/>
      <c r="AB183" s="33"/>
      <c r="AC183" s="33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5"/>
    </row>
    <row r="184" spans="2:65" hidden="1">
      <c r="B184" s="45"/>
      <c r="C184" s="46"/>
      <c r="D184" s="46"/>
      <c r="E184" s="46"/>
      <c r="F184" s="46"/>
      <c r="G184" s="36" t="s">
        <v>185</v>
      </c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3"/>
      <c r="X184" s="33"/>
      <c r="Y184" s="33"/>
      <c r="Z184" s="33"/>
      <c r="AA184" s="33"/>
      <c r="AB184" s="33"/>
      <c r="AC184" s="33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5"/>
    </row>
    <row r="185" spans="2:65" hidden="1">
      <c r="B185" s="45"/>
      <c r="C185" s="46"/>
      <c r="D185" s="46"/>
      <c r="E185" s="46"/>
      <c r="F185" s="46"/>
      <c r="G185" s="36" t="s">
        <v>177</v>
      </c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3"/>
      <c r="X185" s="33"/>
      <c r="Y185" s="33"/>
      <c r="Z185" s="33"/>
      <c r="AA185" s="33"/>
      <c r="AB185" s="33"/>
      <c r="AC185" s="33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5"/>
    </row>
    <row r="186" spans="2:65" hidden="1">
      <c r="B186" s="45"/>
      <c r="C186" s="46"/>
      <c r="D186" s="46"/>
      <c r="E186" s="46"/>
      <c r="F186" s="46"/>
      <c r="G186" s="36" t="s">
        <v>178</v>
      </c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3"/>
      <c r="X186" s="33"/>
      <c r="Y186" s="33"/>
      <c r="Z186" s="33"/>
      <c r="AA186" s="33"/>
      <c r="AB186" s="33"/>
      <c r="AC186" s="33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5"/>
    </row>
    <row r="187" spans="2:65" hidden="1">
      <c r="B187" s="45"/>
      <c r="C187" s="46"/>
      <c r="D187" s="46"/>
      <c r="E187" s="46"/>
      <c r="F187" s="46"/>
      <c r="G187" s="36" t="s">
        <v>186</v>
      </c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3"/>
      <c r="X187" s="33"/>
      <c r="Y187" s="33"/>
      <c r="Z187" s="33"/>
      <c r="AA187" s="33"/>
      <c r="AB187" s="33"/>
      <c r="AC187" s="33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5"/>
    </row>
    <row r="188" spans="2:65" hidden="1">
      <c r="B188" s="45"/>
      <c r="C188" s="46"/>
      <c r="D188" s="46"/>
      <c r="E188" s="46"/>
      <c r="F188" s="46"/>
      <c r="G188" s="36" t="s">
        <v>193</v>
      </c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3"/>
      <c r="X188" s="33"/>
      <c r="Y188" s="33"/>
      <c r="Z188" s="33"/>
      <c r="AA188" s="33"/>
      <c r="AB188" s="33"/>
      <c r="AC188" s="33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5"/>
    </row>
    <row r="189" spans="2:65" hidden="1">
      <c r="B189" s="45"/>
      <c r="C189" s="46"/>
      <c r="D189" s="46"/>
      <c r="E189" s="46"/>
      <c r="F189" s="46"/>
      <c r="G189" s="36" t="s">
        <v>181</v>
      </c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3"/>
      <c r="X189" s="33"/>
      <c r="Y189" s="33"/>
      <c r="Z189" s="33"/>
      <c r="AA189" s="33"/>
      <c r="AB189" s="33"/>
      <c r="AC189" s="33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5"/>
    </row>
    <row r="190" spans="2:65" hidden="1">
      <c r="B190" s="45" t="s">
        <v>194</v>
      </c>
      <c r="C190" s="46"/>
      <c r="D190" s="46"/>
      <c r="E190" s="46"/>
      <c r="F190" s="46"/>
      <c r="G190" s="36" t="s">
        <v>165</v>
      </c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3" t="s">
        <v>81</v>
      </c>
      <c r="X190" s="33"/>
      <c r="Y190" s="33"/>
      <c r="Z190" s="33"/>
      <c r="AA190" s="33"/>
      <c r="AB190" s="33"/>
      <c r="AC190" s="33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5"/>
    </row>
    <row r="191" spans="2:65" hidden="1">
      <c r="B191" s="45"/>
      <c r="C191" s="46"/>
      <c r="D191" s="46"/>
      <c r="E191" s="46"/>
      <c r="F191" s="46"/>
      <c r="G191" s="36" t="s">
        <v>166</v>
      </c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3"/>
      <c r="X191" s="33"/>
      <c r="Y191" s="33"/>
      <c r="Z191" s="33"/>
      <c r="AA191" s="33"/>
      <c r="AB191" s="33"/>
      <c r="AC191" s="33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5"/>
    </row>
    <row r="192" spans="2:65" hidden="1">
      <c r="B192" s="45"/>
      <c r="C192" s="46"/>
      <c r="D192" s="46"/>
      <c r="E192" s="46"/>
      <c r="F192" s="46"/>
      <c r="G192" s="36" t="s">
        <v>167</v>
      </c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3" t="s">
        <v>81</v>
      </c>
      <c r="X192" s="33"/>
      <c r="Y192" s="33"/>
      <c r="Z192" s="33"/>
      <c r="AA192" s="33"/>
      <c r="AB192" s="33"/>
      <c r="AC192" s="33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5"/>
    </row>
    <row r="193" spans="2:65" hidden="1">
      <c r="B193" s="45"/>
      <c r="C193" s="46"/>
      <c r="D193" s="46"/>
      <c r="E193" s="46"/>
      <c r="F193" s="46"/>
      <c r="G193" s="36" t="s">
        <v>168</v>
      </c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3" t="s">
        <v>81</v>
      </c>
      <c r="X193" s="33"/>
      <c r="Y193" s="33"/>
      <c r="Z193" s="33"/>
      <c r="AA193" s="33"/>
      <c r="AB193" s="33"/>
      <c r="AC193" s="33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5"/>
    </row>
    <row r="194" spans="2:65" hidden="1">
      <c r="B194" s="45" t="s">
        <v>195</v>
      </c>
      <c r="C194" s="46"/>
      <c r="D194" s="46"/>
      <c r="E194" s="46"/>
      <c r="F194" s="46"/>
      <c r="G194" s="36" t="s">
        <v>170</v>
      </c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3" t="s">
        <v>81</v>
      </c>
      <c r="X194" s="33"/>
      <c r="Y194" s="33"/>
      <c r="Z194" s="33"/>
      <c r="AA194" s="33"/>
      <c r="AB194" s="33"/>
      <c r="AC194" s="33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5"/>
    </row>
    <row r="195" spans="2:65" hidden="1">
      <c r="B195" s="45"/>
      <c r="C195" s="46"/>
      <c r="D195" s="46"/>
      <c r="E195" s="46"/>
      <c r="F195" s="46"/>
      <c r="G195" s="36" t="s">
        <v>167</v>
      </c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3" t="s">
        <v>81</v>
      </c>
      <c r="X195" s="33"/>
      <c r="Y195" s="33"/>
      <c r="Z195" s="33"/>
      <c r="AA195" s="33"/>
      <c r="AB195" s="33"/>
      <c r="AC195" s="33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5"/>
    </row>
    <row r="196" spans="2:65" hidden="1">
      <c r="B196" s="45"/>
      <c r="C196" s="46"/>
      <c r="D196" s="46"/>
      <c r="E196" s="46"/>
      <c r="F196" s="46"/>
      <c r="G196" s="36" t="s">
        <v>168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3" t="s">
        <v>81</v>
      </c>
      <c r="X196" s="33"/>
      <c r="Y196" s="33"/>
      <c r="Z196" s="33"/>
      <c r="AA196" s="33"/>
      <c r="AB196" s="33"/>
      <c r="AC196" s="33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5"/>
    </row>
    <row r="197" spans="2:65" hidden="1">
      <c r="B197" s="45" t="s">
        <v>196</v>
      </c>
      <c r="C197" s="46"/>
      <c r="D197" s="46"/>
      <c r="E197" s="46"/>
      <c r="F197" s="46"/>
      <c r="G197" s="36" t="s">
        <v>173</v>
      </c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3" t="s">
        <v>81</v>
      </c>
      <c r="X197" s="33"/>
      <c r="Y197" s="33"/>
      <c r="Z197" s="33"/>
      <c r="AA197" s="33"/>
      <c r="AB197" s="33"/>
      <c r="AC197" s="33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5"/>
    </row>
    <row r="198" spans="2:65" hidden="1">
      <c r="B198" s="45"/>
      <c r="C198" s="46"/>
      <c r="D198" s="46"/>
      <c r="E198" s="46"/>
      <c r="F198" s="46"/>
      <c r="G198" s="36" t="s">
        <v>197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3"/>
      <c r="X198" s="33"/>
      <c r="Y198" s="33"/>
      <c r="Z198" s="33"/>
      <c r="AA198" s="33"/>
      <c r="AB198" s="33"/>
      <c r="AC198" s="33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5"/>
    </row>
    <row r="199" spans="2:65" hidden="1">
      <c r="B199" s="45"/>
      <c r="C199" s="46"/>
      <c r="D199" s="46"/>
      <c r="E199" s="46"/>
      <c r="F199" s="46"/>
      <c r="G199" s="36" t="s">
        <v>198</v>
      </c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3"/>
      <c r="X199" s="33"/>
      <c r="Y199" s="33"/>
      <c r="Z199" s="33"/>
      <c r="AA199" s="33"/>
      <c r="AB199" s="33"/>
      <c r="AC199" s="33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5"/>
    </row>
    <row r="200" spans="2:65" hidden="1">
      <c r="B200" s="45" t="s">
        <v>199</v>
      </c>
      <c r="C200" s="46"/>
      <c r="D200" s="46"/>
      <c r="E200" s="46"/>
      <c r="F200" s="46"/>
      <c r="G200" s="36" t="s">
        <v>165</v>
      </c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3" t="s">
        <v>81</v>
      </c>
      <c r="X200" s="33"/>
      <c r="Y200" s="33"/>
      <c r="Z200" s="33"/>
      <c r="AA200" s="33"/>
      <c r="AB200" s="33"/>
      <c r="AC200" s="33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5"/>
    </row>
    <row r="201" spans="2:65" hidden="1">
      <c r="B201" s="45"/>
      <c r="C201" s="46"/>
      <c r="D201" s="46"/>
      <c r="E201" s="46"/>
      <c r="F201" s="46"/>
      <c r="G201" s="36" t="s">
        <v>166</v>
      </c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3"/>
      <c r="X201" s="33"/>
      <c r="Y201" s="33"/>
      <c r="Z201" s="33"/>
      <c r="AA201" s="33"/>
      <c r="AB201" s="33"/>
      <c r="AC201" s="33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5"/>
    </row>
    <row r="202" spans="2:65" hidden="1">
      <c r="B202" s="45"/>
      <c r="C202" s="46"/>
      <c r="D202" s="46"/>
      <c r="E202" s="46"/>
      <c r="F202" s="46"/>
      <c r="G202" s="36" t="s">
        <v>167</v>
      </c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3" t="s">
        <v>81</v>
      </c>
      <c r="X202" s="33"/>
      <c r="Y202" s="33"/>
      <c r="Z202" s="33"/>
      <c r="AA202" s="33"/>
      <c r="AB202" s="33"/>
      <c r="AC202" s="33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5"/>
    </row>
    <row r="203" spans="2:65" hidden="1">
      <c r="B203" s="45"/>
      <c r="C203" s="46"/>
      <c r="D203" s="46"/>
      <c r="E203" s="46"/>
      <c r="F203" s="46"/>
      <c r="G203" s="36" t="s">
        <v>168</v>
      </c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3" t="s">
        <v>81</v>
      </c>
      <c r="X203" s="33"/>
      <c r="Y203" s="33"/>
      <c r="Z203" s="33"/>
      <c r="AA203" s="33"/>
      <c r="AB203" s="33"/>
      <c r="AC203" s="33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5"/>
    </row>
    <row r="204" spans="2:65" hidden="1">
      <c r="B204" s="45" t="s">
        <v>200</v>
      </c>
      <c r="C204" s="46"/>
      <c r="D204" s="46"/>
      <c r="E204" s="46"/>
      <c r="F204" s="46"/>
      <c r="G204" s="36" t="s">
        <v>170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3" t="s">
        <v>81</v>
      </c>
      <c r="X204" s="33"/>
      <c r="Y204" s="33"/>
      <c r="Z204" s="33"/>
      <c r="AA204" s="33"/>
      <c r="AB204" s="33"/>
      <c r="AC204" s="33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5"/>
    </row>
    <row r="205" spans="2:65" hidden="1">
      <c r="B205" s="45"/>
      <c r="C205" s="46"/>
      <c r="D205" s="46"/>
      <c r="E205" s="46"/>
      <c r="F205" s="46"/>
      <c r="G205" s="36" t="s">
        <v>167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3" t="s">
        <v>81</v>
      </c>
      <c r="X205" s="33"/>
      <c r="Y205" s="33"/>
      <c r="Z205" s="33"/>
      <c r="AA205" s="33"/>
      <c r="AB205" s="33"/>
      <c r="AC205" s="33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5"/>
    </row>
    <row r="206" spans="2:65" hidden="1">
      <c r="B206" s="45"/>
      <c r="C206" s="46"/>
      <c r="D206" s="46"/>
      <c r="E206" s="46"/>
      <c r="F206" s="46"/>
      <c r="G206" s="36" t="s">
        <v>168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3" t="s">
        <v>81</v>
      </c>
      <c r="X206" s="33"/>
      <c r="Y206" s="33"/>
      <c r="Z206" s="33"/>
      <c r="AA206" s="33"/>
      <c r="AB206" s="33"/>
      <c r="AC206" s="33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5"/>
    </row>
    <row r="207" spans="2:65" hidden="1">
      <c r="B207" s="45" t="s">
        <v>201</v>
      </c>
      <c r="C207" s="46"/>
      <c r="D207" s="46"/>
      <c r="E207" s="46"/>
      <c r="F207" s="46"/>
      <c r="G207" s="36" t="s">
        <v>202</v>
      </c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3" t="s">
        <v>81</v>
      </c>
      <c r="X207" s="33"/>
      <c r="Y207" s="33"/>
      <c r="Z207" s="33"/>
      <c r="AA207" s="33"/>
      <c r="AB207" s="33"/>
      <c r="AC207" s="33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5"/>
    </row>
    <row r="208" spans="2:65" hidden="1">
      <c r="B208" s="45"/>
      <c r="C208" s="46"/>
      <c r="D208" s="46"/>
      <c r="E208" s="46"/>
      <c r="F208" s="46"/>
      <c r="G208" s="36" t="s">
        <v>203</v>
      </c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3"/>
      <c r="X208" s="33"/>
      <c r="Y208" s="33"/>
      <c r="Z208" s="33"/>
      <c r="AA208" s="33"/>
      <c r="AB208" s="33"/>
      <c r="AC208" s="33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5"/>
    </row>
    <row r="209" spans="2:65" hidden="1">
      <c r="B209" s="45" t="s">
        <v>204</v>
      </c>
      <c r="C209" s="46"/>
      <c r="D209" s="46"/>
      <c r="E209" s="46"/>
      <c r="F209" s="46"/>
      <c r="G209" s="36" t="s">
        <v>165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3" t="s">
        <v>81</v>
      </c>
      <c r="X209" s="33"/>
      <c r="Y209" s="33"/>
      <c r="Z209" s="33"/>
      <c r="AA209" s="33"/>
      <c r="AB209" s="33"/>
      <c r="AC209" s="33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5"/>
    </row>
    <row r="210" spans="2:65" hidden="1">
      <c r="B210" s="45"/>
      <c r="C210" s="46"/>
      <c r="D210" s="46"/>
      <c r="E210" s="46"/>
      <c r="F210" s="46"/>
      <c r="G210" s="36" t="s">
        <v>166</v>
      </c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3"/>
      <c r="X210" s="33"/>
      <c r="Y210" s="33"/>
      <c r="Z210" s="33"/>
      <c r="AA210" s="33"/>
      <c r="AB210" s="33"/>
      <c r="AC210" s="33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5"/>
    </row>
    <row r="211" spans="2:65" hidden="1">
      <c r="B211" s="45"/>
      <c r="C211" s="46"/>
      <c r="D211" s="46"/>
      <c r="E211" s="46"/>
      <c r="F211" s="46"/>
      <c r="G211" s="36" t="s">
        <v>167</v>
      </c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3" t="s">
        <v>81</v>
      </c>
      <c r="X211" s="33"/>
      <c r="Y211" s="33"/>
      <c r="Z211" s="33"/>
      <c r="AA211" s="33"/>
      <c r="AB211" s="33"/>
      <c r="AC211" s="33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5"/>
    </row>
    <row r="212" spans="2:65" hidden="1">
      <c r="B212" s="45"/>
      <c r="C212" s="46"/>
      <c r="D212" s="46"/>
      <c r="E212" s="46"/>
      <c r="F212" s="46"/>
      <c r="G212" s="36" t="s">
        <v>168</v>
      </c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3" t="s">
        <v>81</v>
      </c>
      <c r="X212" s="33"/>
      <c r="Y212" s="33"/>
      <c r="Z212" s="33"/>
      <c r="AA212" s="33"/>
      <c r="AB212" s="33"/>
      <c r="AC212" s="33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5"/>
    </row>
    <row r="213" spans="2:65" hidden="1">
      <c r="B213" s="45" t="s">
        <v>205</v>
      </c>
      <c r="C213" s="46"/>
      <c r="D213" s="46"/>
      <c r="E213" s="46"/>
      <c r="F213" s="46"/>
      <c r="G213" s="36" t="s">
        <v>170</v>
      </c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3" t="s">
        <v>81</v>
      </c>
      <c r="X213" s="33"/>
      <c r="Y213" s="33"/>
      <c r="Z213" s="33"/>
      <c r="AA213" s="33"/>
      <c r="AB213" s="33"/>
      <c r="AC213" s="33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5"/>
    </row>
    <row r="214" spans="2:65" hidden="1">
      <c r="B214" s="45"/>
      <c r="C214" s="46"/>
      <c r="D214" s="46"/>
      <c r="E214" s="46"/>
      <c r="F214" s="46"/>
      <c r="G214" s="36" t="s">
        <v>167</v>
      </c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3" t="s">
        <v>81</v>
      </c>
      <c r="X214" s="33"/>
      <c r="Y214" s="33"/>
      <c r="Z214" s="33"/>
      <c r="AA214" s="33"/>
      <c r="AB214" s="33"/>
      <c r="AC214" s="33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5"/>
    </row>
    <row r="215" spans="2:65" hidden="1">
      <c r="B215" s="48"/>
      <c r="C215" s="49"/>
      <c r="D215" s="49"/>
      <c r="E215" s="49"/>
      <c r="F215" s="49"/>
      <c r="G215" s="47" t="s">
        <v>168</v>
      </c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56" t="s">
        <v>81</v>
      </c>
      <c r="X215" s="56"/>
      <c r="Y215" s="56"/>
      <c r="Z215" s="56"/>
      <c r="AA215" s="56"/>
      <c r="AB215" s="56"/>
      <c r="AC215" s="56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  <c r="BM215" s="53"/>
    </row>
    <row r="216" spans="2:65" hidden="1">
      <c r="B216" s="45" t="s">
        <v>39</v>
      </c>
      <c r="C216" s="46"/>
      <c r="D216" s="46"/>
      <c r="E216" s="46"/>
      <c r="F216" s="46"/>
      <c r="G216" s="36" t="s">
        <v>206</v>
      </c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3" t="s">
        <v>81</v>
      </c>
      <c r="X216" s="33"/>
      <c r="Y216" s="33"/>
      <c r="Z216" s="33"/>
      <c r="AA216" s="33"/>
      <c r="AB216" s="33"/>
      <c r="AC216" s="33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5"/>
    </row>
    <row r="217" spans="2:65" hidden="1">
      <c r="B217" s="45"/>
      <c r="C217" s="46"/>
      <c r="D217" s="46"/>
      <c r="E217" s="46"/>
      <c r="F217" s="46"/>
      <c r="G217" s="36" t="s">
        <v>207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3"/>
      <c r="X217" s="33"/>
      <c r="Y217" s="33"/>
      <c r="Z217" s="33"/>
      <c r="AA217" s="33"/>
      <c r="AB217" s="33"/>
      <c r="AC217" s="33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5"/>
    </row>
    <row r="218" spans="2:65" hidden="1">
      <c r="B218" s="45"/>
      <c r="C218" s="46"/>
      <c r="D218" s="46"/>
      <c r="E218" s="46"/>
      <c r="F218" s="46"/>
      <c r="G218" s="36" t="s">
        <v>208</v>
      </c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3"/>
      <c r="X218" s="33"/>
      <c r="Y218" s="33"/>
      <c r="Z218" s="33"/>
      <c r="AA218" s="33"/>
      <c r="AB218" s="33"/>
      <c r="AC218" s="33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5"/>
    </row>
    <row r="219" spans="2:65" hidden="1">
      <c r="B219" s="45"/>
      <c r="C219" s="46"/>
      <c r="D219" s="46"/>
      <c r="E219" s="46"/>
      <c r="F219" s="46"/>
      <c r="G219" s="36" t="s">
        <v>209</v>
      </c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3"/>
      <c r="X219" s="33"/>
      <c r="Y219" s="33"/>
      <c r="Z219" s="33"/>
      <c r="AA219" s="33"/>
      <c r="AB219" s="33"/>
      <c r="AC219" s="33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5"/>
    </row>
    <row r="220" spans="2:65" hidden="1">
      <c r="B220" s="45"/>
      <c r="C220" s="46"/>
      <c r="D220" s="46"/>
      <c r="E220" s="46"/>
      <c r="F220" s="46"/>
      <c r="G220" s="36" t="s">
        <v>80</v>
      </c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3"/>
      <c r="X220" s="33"/>
      <c r="Y220" s="33"/>
      <c r="Z220" s="33"/>
      <c r="AA220" s="33"/>
      <c r="AB220" s="33"/>
      <c r="AC220" s="33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5"/>
    </row>
    <row r="221" spans="2:65" hidden="1">
      <c r="B221" s="45"/>
      <c r="C221" s="46"/>
      <c r="D221" s="46"/>
      <c r="E221" s="46"/>
      <c r="F221" s="46"/>
      <c r="G221" s="36" t="s">
        <v>164</v>
      </c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3"/>
      <c r="X221" s="33"/>
      <c r="Y221" s="33"/>
      <c r="Z221" s="33"/>
      <c r="AA221" s="33"/>
      <c r="AB221" s="33"/>
      <c r="AC221" s="33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5"/>
    </row>
    <row r="222" spans="2:65" hidden="1">
      <c r="B222" s="45"/>
      <c r="C222" s="46"/>
      <c r="D222" s="46"/>
      <c r="E222" s="46"/>
      <c r="F222" s="46"/>
      <c r="G222" s="36" t="s">
        <v>210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3"/>
      <c r="X222" s="33"/>
      <c r="Y222" s="33"/>
      <c r="Z222" s="33"/>
      <c r="AA222" s="33"/>
      <c r="AB222" s="33"/>
      <c r="AC222" s="33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5"/>
    </row>
    <row r="223" spans="2:65" hidden="1">
      <c r="B223" s="45"/>
      <c r="C223" s="46"/>
      <c r="D223" s="46"/>
      <c r="E223" s="46"/>
      <c r="F223" s="46"/>
      <c r="G223" s="36" t="s">
        <v>211</v>
      </c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3" t="s">
        <v>81</v>
      </c>
      <c r="X223" s="33"/>
      <c r="Y223" s="33"/>
      <c r="Z223" s="33"/>
      <c r="AA223" s="33"/>
      <c r="AB223" s="33"/>
      <c r="AC223" s="33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5"/>
    </row>
    <row r="224" spans="2:65" hidden="1">
      <c r="B224" s="45"/>
      <c r="C224" s="46"/>
      <c r="D224" s="46"/>
      <c r="E224" s="46"/>
      <c r="F224" s="46"/>
      <c r="G224" s="36" t="s">
        <v>167</v>
      </c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3" t="s">
        <v>81</v>
      </c>
      <c r="X224" s="33"/>
      <c r="Y224" s="33"/>
      <c r="Z224" s="33"/>
      <c r="AA224" s="33"/>
      <c r="AB224" s="33"/>
      <c r="AC224" s="33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5"/>
    </row>
    <row r="225" spans="2:65" hidden="1">
      <c r="B225" s="45"/>
      <c r="C225" s="46"/>
      <c r="D225" s="46"/>
      <c r="E225" s="46"/>
      <c r="F225" s="46"/>
      <c r="G225" s="36" t="s">
        <v>168</v>
      </c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3" t="s">
        <v>81</v>
      </c>
      <c r="X225" s="33"/>
      <c r="Y225" s="33"/>
      <c r="Z225" s="33"/>
      <c r="AA225" s="33"/>
      <c r="AB225" s="33"/>
      <c r="AC225" s="33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5"/>
    </row>
    <row r="226" spans="2:65" hidden="1">
      <c r="B226" s="45"/>
      <c r="C226" s="46"/>
      <c r="D226" s="46"/>
      <c r="E226" s="46"/>
      <c r="F226" s="46"/>
      <c r="G226" s="36" t="s">
        <v>212</v>
      </c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3" t="s">
        <v>81</v>
      </c>
      <c r="X226" s="33"/>
      <c r="Y226" s="33"/>
      <c r="Z226" s="33"/>
      <c r="AA226" s="33"/>
      <c r="AB226" s="33"/>
      <c r="AC226" s="33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5"/>
    </row>
    <row r="227" spans="2:65" hidden="1">
      <c r="B227" s="45"/>
      <c r="C227" s="46"/>
      <c r="D227" s="46"/>
      <c r="E227" s="46"/>
      <c r="F227" s="46"/>
      <c r="G227" s="36" t="s">
        <v>167</v>
      </c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3" t="s">
        <v>81</v>
      </c>
      <c r="X227" s="33"/>
      <c r="Y227" s="33"/>
      <c r="Z227" s="33"/>
      <c r="AA227" s="33"/>
      <c r="AB227" s="33"/>
      <c r="AC227" s="33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5"/>
    </row>
    <row r="228" spans="2:65" hidden="1">
      <c r="B228" s="45"/>
      <c r="C228" s="46"/>
      <c r="D228" s="46"/>
      <c r="E228" s="46"/>
      <c r="F228" s="46"/>
      <c r="G228" s="36" t="s">
        <v>168</v>
      </c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3" t="s">
        <v>81</v>
      </c>
      <c r="X228" s="33"/>
      <c r="Y228" s="33"/>
      <c r="Z228" s="33"/>
      <c r="AA228" s="33"/>
      <c r="AB228" s="33"/>
      <c r="AC228" s="33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5"/>
    </row>
    <row r="229" spans="2:65" hidden="1">
      <c r="B229" s="45"/>
      <c r="C229" s="46"/>
      <c r="D229" s="46"/>
      <c r="E229" s="46"/>
      <c r="F229" s="46"/>
      <c r="G229" s="36" t="s">
        <v>213</v>
      </c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3" t="s">
        <v>81</v>
      </c>
      <c r="X229" s="33"/>
      <c r="Y229" s="33"/>
      <c r="Z229" s="33"/>
      <c r="AA229" s="33"/>
      <c r="AB229" s="33"/>
      <c r="AC229" s="33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5"/>
    </row>
    <row r="230" spans="2:65" hidden="1">
      <c r="B230" s="45"/>
      <c r="C230" s="46"/>
      <c r="D230" s="46"/>
      <c r="E230" s="46"/>
      <c r="F230" s="46"/>
      <c r="G230" s="36" t="s">
        <v>167</v>
      </c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3" t="s">
        <v>81</v>
      </c>
      <c r="X230" s="33"/>
      <c r="Y230" s="33"/>
      <c r="Z230" s="33"/>
      <c r="AA230" s="33"/>
      <c r="AB230" s="33"/>
      <c r="AC230" s="33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5"/>
    </row>
    <row r="231" spans="2:65" hidden="1">
      <c r="B231" s="45"/>
      <c r="C231" s="46"/>
      <c r="D231" s="46"/>
      <c r="E231" s="46"/>
      <c r="F231" s="46"/>
      <c r="G231" s="36" t="s">
        <v>168</v>
      </c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3" t="s">
        <v>81</v>
      </c>
      <c r="X231" s="33"/>
      <c r="Y231" s="33"/>
      <c r="Z231" s="33"/>
      <c r="AA231" s="33"/>
      <c r="AB231" s="33"/>
      <c r="AC231" s="33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5"/>
    </row>
    <row r="232" spans="2:65" hidden="1">
      <c r="B232" s="45" t="s">
        <v>40</v>
      </c>
      <c r="C232" s="46"/>
      <c r="D232" s="46"/>
      <c r="E232" s="46"/>
      <c r="F232" s="46"/>
      <c r="G232" s="36" t="s">
        <v>214</v>
      </c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3" t="s">
        <v>81</v>
      </c>
      <c r="X232" s="33"/>
      <c r="Y232" s="33"/>
      <c r="Z232" s="33"/>
      <c r="AA232" s="33"/>
      <c r="AB232" s="33"/>
      <c r="AC232" s="33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5"/>
    </row>
    <row r="233" spans="2:65" hidden="1">
      <c r="B233" s="45"/>
      <c r="C233" s="46"/>
      <c r="D233" s="46"/>
      <c r="E233" s="46"/>
      <c r="F233" s="46"/>
      <c r="G233" s="36" t="s">
        <v>215</v>
      </c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3"/>
      <c r="X233" s="33"/>
      <c r="Y233" s="33"/>
      <c r="Z233" s="33"/>
      <c r="AA233" s="33"/>
      <c r="AB233" s="33"/>
      <c r="AC233" s="33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5"/>
    </row>
    <row r="234" spans="2:65" hidden="1">
      <c r="B234" s="45"/>
      <c r="C234" s="46"/>
      <c r="D234" s="46"/>
      <c r="E234" s="46"/>
      <c r="F234" s="46"/>
      <c r="G234" s="36" t="s">
        <v>216</v>
      </c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3"/>
      <c r="X234" s="33"/>
      <c r="Y234" s="33"/>
      <c r="Z234" s="33"/>
      <c r="AA234" s="33"/>
      <c r="AB234" s="33"/>
      <c r="AC234" s="33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5"/>
    </row>
    <row r="235" spans="2:65" hidden="1">
      <c r="B235" s="45"/>
      <c r="C235" s="46"/>
      <c r="D235" s="46"/>
      <c r="E235" s="46"/>
      <c r="F235" s="46"/>
      <c r="G235" s="36" t="s">
        <v>217</v>
      </c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3"/>
      <c r="X235" s="33"/>
      <c r="Y235" s="33"/>
      <c r="Z235" s="33"/>
      <c r="AA235" s="33"/>
      <c r="AB235" s="33"/>
      <c r="AC235" s="33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5"/>
    </row>
    <row r="236" spans="2:65" hidden="1">
      <c r="B236" s="45"/>
      <c r="C236" s="46"/>
      <c r="D236" s="46"/>
      <c r="E236" s="46"/>
      <c r="F236" s="46"/>
      <c r="G236" s="36" t="s">
        <v>218</v>
      </c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3"/>
      <c r="X236" s="33"/>
      <c r="Y236" s="33"/>
      <c r="Z236" s="33"/>
      <c r="AA236" s="33"/>
      <c r="AB236" s="33"/>
      <c r="AC236" s="33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5"/>
    </row>
    <row r="237" spans="2:65" hidden="1">
      <c r="B237" s="45"/>
      <c r="C237" s="46"/>
      <c r="D237" s="46"/>
      <c r="E237" s="46"/>
      <c r="F237" s="46"/>
      <c r="G237" s="36" t="s">
        <v>219</v>
      </c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3"/>
      <c r="X237" s="33"/>
      <c r="Y237" s="33"/>
      <c r="Z237" s="33"/>
      <c r="AA237" s="33"/>
      <c r="AB237" s="33"/>
      <c r="AC237" s="33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5"/>
    </row>
    <row r="238" spans="2:65" hidden="1">
      <c r="B238" s="45"/>
      <c r="C238" s="46"/>
      <c r="D238" s="46"/>
      <c r="E238" s="46"/>
      <c r="F238" s="46"/>
      <c r="G238" s="36" t="s">
        <v>220</v>
      </c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3" t="s">
        <v>81</v>
      </c>
      <c r="X238" s="33"/>
      <c r="Y238" s="33"/>
      <c r="Z238" s="33"/>
      <c r="AA238" s="33"/>
      <c r="AB238" s="33"/>
      <c r="AC238" s="33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5"/>
    </row>
    <row r="239" spans="2:65" hidden="1">
      <c r="B239" s="45"/>
      <c r="C239" s="46"/>
      <c r="D239" s="46"/>
      <c r="E239" s="46"/>
      <c r="F239" s="46"/>
      <c r="G239" s="36" t="s">
        <v>221</v>
      </c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3" t="s">
        <v>81</v>
      </c>
      <c r="X239" s="33"/>
      <c r="Y239" s="33"/>
      <c r="Z239" s="33"/>
      <c r="AA239" s="33"/>
      <c r="AB239" s="33"/>
      <c r="AC239" s="33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5"/>
    </row>
    <row r="240" spans="2:65" hidden="1">
      <c r="B240" s="45" t="s">
        <v>52</v>
      </c>
      <c r="C240" s="46"/>
      <c r="D240" s="46"/>
      <c r="E240" s="46"/>
      <c r="F240" s="46"/>
      <c r="G240" s="36" t="s">
        <v>222</v>
      </c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3"/>
      <c r="X240" s="33"/>
      <c r="Y240" s="33"/>
      <c r="Z240" s="33"/>
      <c r="AA240" s="33"/>
      <c r="AB240" s="33"/>
      <c r="AC240" s="33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5"/>
    </row>
    <row r="241" spans="2:65" hidden="1">
      <c r="B241" s="45"/>
      <c r="C241" s="46"/>
      <c r="D241" s="46"/>
      <c r="E241" s="46"/>
      <c r="F241" s="46"/>
      <c r="G241" s="36" t="s">
        <v>223</v>
      </c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3"/>
      <c r="X241" s="33"/>
      <c r="Y241" s="33"/>
      <c r="Z241" s="33"/>
      <c r="AA241" s="33"/>
      <c r="AB241" s="33"/>
      <c r="AC241" s="33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5"/>
    </row>
    <row r="242" spans="2:65" hidden="1">
      <c r="B242" s="45"/>
      <c r="C242" s="46"/>
      <c r="D242" s="46"/>
      <c r="E242" s="46"/>
      <c r="F242" s="46"/>
      <c r="G242" s="36" t="s">
        <v>105</v>
      </c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3"/>
      <c r="X242" s="33"/>
      <c r="Y242" s="33"/>
      <c r="Z242" s="33"/>
      <c r="AA242" s="33"/>
      <c r="AB242" s="33"/>
      <c r="AC242" s="33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5"/>
    </row>
    <row r="243" spans="2:65" hidden="1">
      <c r="B243" s="45" t="s">
        <v>53</v>
      </c>
      <c r="C243" s="46"/>
      <c r="D243" s="46"/>
      <c r="E243" s="46"/>
      <c r="F243" s="46"/>
      <c r="G243" s="36" t="s">
        <v>224</v>
      </c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3" t="s">
        <v>225</v>
      </c>
      <c r="X243" s="33"/>
      <c r="Y243" s="33"/>
      <c r="Z243" s="33"/>
      <c r="AA243" s="33"/>
      <c r="AB243" s="33"/>
      <c r="AC243" s="33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5"/>
    </row>
    <row r="244" spans="2:65" hidden="1">
      <c r="B244" s="45"/>
      <c r="C244" s="46"/>
      <c r="D244" s="46"/>
      <c r="E244" s="46"/>
      <c r="F244" s="46"/>
      <c r="G244" s="36" t="s">
        <v>80</v>
      </c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3"/>
      <c r="X244" s="33"/>
      <c r="Y244" s="33"/>
      <c r="Z244" s="33"/>
      <c r="AA244" s="33"/>
      <c r="AB244" s="33"/>
      <c r="AC244" s="33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5"/>
    </row>
    <row r="245" spans="2:65" hidden="1">
      <c r="B245" s="45"/>
      <c r="C245" s="46"/>
      <c r="D245" s="46"/>
      <c r="E245" s="46"/>
      <c r="F245" s="46"/>
      <c r="G245" s="36" t="s">
        <v>164</v>
      </c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3"/>
      <c r="X245" s="33"/>
      <c r="Y245" s="33"/>
      <c r="Z245" s="33"/>
      <c r="AA245" s="33"/>
      <c r="AB245" s="33"/>
      <c r="AC245" s="33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5"/>
    </row>
    <row r="246" spans="2:65" hidden="1">
      <c r="B246" s="45" t="s">
        <v>227</v>
      </c>
      <c r="C246" s="46"/>
      <c r="D246" s="46"/>
      <c r="E246" s="46"/>
      <c r="F246" s="46"/>
      <c r="G246" s="36" t="s">
        <v>226</v>
      </c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3" t="s">
        <v>225</v>
      </c>
      <c r="X246" s="33"/>
      <c r="Y246" s="33"/>
      <c r="Z246" s="33"/>
      <c r="AA246" s="33"/>
      <c r="AB246" s="33"/>
      <c r="AC246" s="33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5"/>
    </row>
    <row r="247" spans="2:65" hidden="1">
      <c r="B247" s="45"/>
      <c r="C247" s="46"/>
      <c r="D247" s="46"/>
      <c r="E247" s="46"/>
      <c r="F247" s="46"/>
      <c r="G247" s="36" t="s">
        <v>207</v>
      </c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3"/>
      <c r="X247" s="33"/>
      <c r="Y247" s="33"/>
      <c r="Z247" s="33"/>
      <c r="AA247" s="33"/>
      <c r="AB247" s="33"/>
      <c r="AC247" s="33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5"/>
    </row>
    <row r="248" spans="2:65" hidden="1">
      <c r="B248" s="45"/>
      <c r="C248" s="46"/>
      <c r="D248" s="46"/>
      <c r="E248" s="46"/>
      <c r="F248" s="46"/>
      <c r="G248" s="36" t="s">
        <v>208</v>
      </c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3"/>
      <c r="X248" s="33"/>
      <c r="Y248" s="33"/>
      <c r="Z248" s="33"/>
      <c r="AA248" s="33"/>
      <c r="AB248" s="33"/>
      <c r="AC248" s="33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5"/>
    </row>
    <row r="249" spans="2:65" hidden="1">
      <c r="B249" s="45"/>
      <c r="C249" s="46"/>
      <c r="D249" s="46"/>
      <c r="E249" s="46"/>
      <c r="F249" s="46"/>
      <c r="G249" s="36" t="s">
        <v>209</v>
      </c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3"/>
      <c r="X249" s="33"/>
      <c r="Y249" s="33"/>
      <c r="Z249" s="33"/>
      <c r="AA249" s="33"/>
      <c r="AB249" s="33"/>
      <c r="AC249" s="33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5"/>
    </row>
    <row r="250" spans="2:65" hidden="1">
      <c r="B250" s="45"/>
      <c r="C250" s="46"/>
      <c r="D250" s="46"/>
      <c r="E250" s="46"/>
      <c r="F250" s="46"/>
      <c r="G250" s="36" t="s">
        <v>80</v>
      </c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3"/>
      <c r="X250" s="33"/>
      <c r="Y250" s="33"/>
      <c r="Z250" s="33"/>
      <c r="AA250" s="33"/>
      <c r="AB250" s="33"/>
      <c r="AC250" s="33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5"/>
    </row>
    <row r="251" spans="2:65" hidden="1">
      <c r="B251" s="45"/>
      <c r="C251" s="46"/>
      <c r="D251" s="46"/>
      <c r="E251" s="46"/>
      <c r="F251" s="46"/>
      <c r="G251" s="36" t="s">
        <v>164</v>
      </c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3"/>
      <c r="X251" s="33"/>
      <c r="Y251" s="33"/>
      <c r="Z251" s="33"/>
      <c r="AA251" s="33"/>
      <c r="AB251" s="33"/>
      <c r="AC251" s="33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5"/>
    </row>
    <row r="252" spans="2:65" hidden="1">
      <c r="B252" s="45"/>
      <c r="C252" s="46"/>
      <c r="D252" s="46"/>
      <c r="E252" s="46"/>
      <c r="F252" s="46"/>
      <c r="G252" s="36" t="s">
        <v>210</v>
      </c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3"/>
      <c r="X252" s="33"/>
      <c r="Y252" s="33"/>
      <c r="Z252" s="33"/>
      <c r="AA252" s="33"/>
      <c r="AB252" s="33"/>
      <c r="AC252" s="33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5"/>
    </row>
    <row r="253" spans="2:65" hidden="1">
      <c r="B253" s="45"/>
      <c r="C253" s="46"/>
      <c r="D253" s="46"/>
      <c r="E253" s="46"/>
      <c r="F253" s="46"/>
      <c r="G253" s="36" t="s">
        <v>211</v>
      </c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3" t="s">
        <v>225</v>
      </c>
      <c r="X253" s="33"/>
      <c r="Y253" s="33"/>
      <c r="Z253" s="33"/>
      <c r="AA253" s="33"/>
      <c r="AB253" s="33"/>
      <c r="AC253" s="33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5"/>
    </row>
    <row r="254" spans="2:65" hidden="1">
      <c r="B254" s="45"/>
      <c r="C254" s="46"/>
      <c r="D254" s="46"/>
      <c r="E254" s="46"/>
      <c r="F254" s="46"/>
      <c r="G254" s="36" t="s">
        <v>212</v>
      </c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3" t="s">
        <v>225</v>
      </c>
      <c r="X254" s="33"/>
      <c r="Y254" s="33"/>
      <c r="Z254" s="33"/>
      <c r="AA254" s="33"/>
      <c r="AB254" s="33"/>
      <c r="AC254" s="33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5"/>
    </row>
    <row r="255" spans="2:65" hidden="1">
      <c r="B255" s="45"/>
      <c r="C255" s="46"/>
      <c r="D255" s="46"/>
      <c r="E255" s="46"/>
      <c r="F255" s="46"/>
      <c r="G255" s="36" t="s">
        <v>213</v>
      </c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3" t="s">
        <v>225</v>
      </c>
      <c r="X255" s="33"/>
      <c r="Y255" s="33"/>
      <c r="Z255" s="33"/>
      <c r="AA255" s="33"/>
      <c r="AB255" s="33"/>
      <c r="AC255" s="33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5"/>
    </row>
    <row r="256" spans="2:65" hidden="1">
      <c r="B256" s="45" t="s">
        <v>228</v>
      </c>
      <c r="C256" s="46"/>
      <c r="D256" s="46"/>
      <c r="E256" s="46"/>
      <c r="F256" s="46"/>
      <c r="G256" s="36" t="s">
        <v>229</v>
      </c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3" t="s">
        <v>225</v>
      </c>
      <c r="X256" s="33"/>
      <c r="Y256" s="33"/>
      <c r="Z256" s="33"/>
      <c r="AA256" s="33"/>
      <c r="AB256" s="33"/>
      <c r="AC256" s="33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5"/>
    </row>
    <row r="257" spans="2:65" hidden="1">
      <c r="B257" s="45"/>
      <c r="C257" s="46"/>
      <c r="D257" s="46"/>
      <c r="E257" s="46"/>
      <c r="F257" s="46"/>
      <c r="G257" s="36" t="s">
        <v>230</v>
      </c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3"/>
      <c r="X257" s="33"/>
      <c r="Y257" s="33"/>
      <c r="Z257" s="33"/>
      <c r="AA257" s="33"/>
      <c r="AB257" s="33"/>
      <c r="AC257" s="33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5"/>
    </row>
    <row r="258" spans="2:65" hidden="1">
      <c r="B258" s="45"/>
      <c r="C258" s="46"/>
      <c r="D258" s="46"/>
      <c r="E258" s="46"/>
      <c r="F258" s="46"/>
      <c r="G258" s="36" t="s">
        <v>216</v>
      </c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3"/>
      <c r="X258" s="33"/>
      <c r="Y258" s="33"/>
      <c r="Z258" s="33"/>
      <c r="AA258" s="33"/>
      <c r="AB258" s="33"/>
      <c r="AC258" s="33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5"/>
    </row>
    <row r="259" spans="2:65" hidden="1">
      <c r="B259" s="45"/>
      <c r="C259" s="46"/>
      <c r="D259" s="46"/>
      <c r="E259" s="46"/>
      <c r="F259" s="46"/>
      <c r="G259" s="36" t="s">
        <v>231</v>
      </c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3"/>
      <c r="X259" s="33"/>
      <c r="Y259" s="33"/>
      <c r="Z259" s="33"/>
      <c r="AA259" s="33"/>
      <c r="AB259" s="33"/>
      <c r="AC259" s="33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5"/>
    </row>
    <row r="260" spans="2:65" hidden="1">
      <c r="B260" s="45"/>
      <c r="C260" s="46"/>
      <c r="D260" s="46"/>
      <c r="E260" s="46"/>
      <c r="F260" s="46"/>
      <c r="G260" s="36" t="s">
        <v>90</v>
      </c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3"/>
      <c r="X260" s="33"/>
      <c r="Y260" s="33"/>
      <c r="Z260" s="33"/>
      <c r="AA260" s="33"/>
      <c r="AB260" s="33"/>
      <c r="AC260" s="33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5"/>
    </row>
    <row r="261" spans="2:65" hidden="1">
      <c r="B261" s="45"/>
      <c r="C261" s="46"/>
      <c r="D261" s="46"/>
      <c r="E261" s="46"/>
      <c r="F261" s="46"/>
      <c r="G261" s="36" t="s">
        <v>232</v>
      </c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3"/>
      <c r="X261" s="33"/>
      <c r="Y261" s="33"/>
      <c r="Z261" s="33"/>
      <c r="AA261" s="33"/>
      <c r="AB261" s="33"/>
      <c r="AC261" s="33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5"/>
    </row>
    <row r="262" spans="2:65" hidden="1">
      <c r="B262" s="45" t="s">
        <v>65</v>
      </c>
      <c r="C262" s="46"/>
      <c r="D262" s="46"/>
      <c r="E262" s="46"/>
      <c r="F262" s="46"/>
      <c r="G262" s="36" t="s">
        <v>233</v>
      </c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3"/>
      <c r="X262" s="33"/>
      <c r="Y262" s="33"/>
      <c r="Z262" s="33"/>
      <c r="AA262" s="33"/>
      <c r="AB262" s="33"/>
      <c r="AC262" s="33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5"/>
    </row>
    <row r="263" spans="2:65" hidden="1">
      <c r="B263" s="45"/>
      <c r="C263" s="46"/>
      <c r="D263" s="46"/>
      <c r="E263" s="46"/>
      <c r="F263" s="46"/>
      <c r="G263" s="36" t="s">
        <v>234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3"/>
      <c r="X263" s="33"/>
      <c r="Y263" s="33"/>
      <c r="Z263" s="33"/>
      <c r="AA263" s="33"/>
      <c r="AB263" s="33"/>
      <c r="AC263" s="33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5"/>
    </row>
    <row r="264" spans="2:65" hidden="1">
      <c r="B264" s="45"/>
      <c r="C264" s="46"/>
      <c r="D264" s="46"/>
      <c r="E264" s="46"/>
      <c r="F264" s="46"/>
      <c r="G264" s="36" t="s">
        <v>235</v>
      </c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3"/>
      <c r="X264" s="33"/>
      <c r="Y264" s="33"/>
      <c r="Z264" s="33"/>
      <c r="AA264" s="33"/>
      <c r="AB264" s="33"/>
      <c r="AC264" s="33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5"/>
    </row>
    <row r="265" spans="2:65" hidden="1">
      <c r="B265" s="45"/>
      <c r="C265" s="46"/>
      <c r="D265" s="46"/>
      <c r="E265" s="46"/>
      <c r="F265" s="46"/>
      <c r="G265" s="36" t="s">
        <v>105</v>
      </c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3"/>
      <c r="X265" s="33"/>
      <c r="Y265" s="33"/>
      <c r="Z265" s="33"/>
      <c r="AA265" s="33"/>
      <c r="AB265" s="33"/>
      <c r="AC265" s="33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5"/>
    </row>
    <row r="266" spans="2:65" hidden="1">
      <c r="B266" s="45" t="s">
        <v>69</v>
      </c>
      <c r="C266" s="46"/>
      <c r="D266" s="46"/>
      <c r="E266" s="46"/>
      <c r="F266" s="46"/>
      <c r="G266" s="36" t="s">
        <v>237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3" t="s">
        <v>236</v>
      </c>
      <c r="X266" s="33"/>
      <c r="Y266" s="33"/>
      <c r="Z266" s="33"/>
      <c r="AA266" s="33"/>
      <c r="AB266" s="33"/>
      <c r="AC266" s="33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5"/>
    </row>
    <row r="267" spans="2:65" hidden="1">
      <c r="B267" s="45"/>
      <c r="C267" s="46"/>
      <c r="D267" s="46"/>
      <c r="E267" s="46"/>
      <c r="F267" s="46"/>
      <c r="G267" s="36" t="s">
        <v>80</v>
      </c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3"/>
      <c r="X267" s="33"/>
      <c r="Y267" s="33"/>
      <c r="Z267" s="33"/>
      <c r="AA267" s="33"/>
      <c r="AB267" s="33"/>
      <c r="AC267" s="33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5"/>
    </row>
    <row r="268" spans="2:65" hidden="1">
      <c r="B268" s="48"/>
      <c r="C268" s="49"/>
      <c r="D268" s="49"/>
      <c r="E268" s="49"/>
      <c r="F268" s="49"/>
      <c r="G268" s="47" t="s">
        <v>164</v>
      </c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56"/>
      <c r="X268" s="56"/>
      <c r="Y268" s="56"/>
      <c r="Z268" s="56"/>
      <c r="AA268" s="56"/>
      <c r="AB268" s="56"/>
      <c r="AC268" s="56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  <c r="BA268" s="52"/>
      <c r="BB268" s="52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3"/>
    </row>
    <row r="269" spans="2:65" hidden="1">
      <c r="B269" s="45" t="s">
        <v>72</v>
      </c>
      <c r="C269" s="46"/>
      <c r="D269" s="46"/>
      <c r="E269" s="46"/>
      <c r="F269" s="46"/>
      <c r="G269" s="36" t="s">
        <v>238</v>
      </c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3" t="s">
        <v>236</v>
      </c>
      <c r="X269" s="33"/>
      <c r="Y269" s="33"/>
      <c r="Z269" s="33"/>
      <c r="AA269" s="33"/>
      <c r="AB269" s="33"/>
      <c r="AC269" s="33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5"/>
    </row>
    <row r="270" spans="2:65" hidden="1">
      <c r="B270" s="45"/>
      <c r="C270" s="46"/>
      <c r="D270" s="46"/>
      <c r="E270" s="46"/>
      <c r="F270" s="46"/>
      <c r="G270" s="36" t="s">
        <v>207</v>
      </c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3"/>
      <c r="X270" s="33"/>
      <c r="Y270" s="33"/>
      <c r="Z270" s="33"/>
      <c r="AA270" s="33"/>
      <c r="AB270" s="33"/>
      <c r="AC270" s="33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5"/>
    </row>
    <row r="271" spans="2:65" hidden="1">
      <c r="B271" s="45"/>
      <c r="C271" s="46"/>
      <c r="D271" s="46"/>
      <c r="E271" s="46"/>
      <c r="F271" s="46"/>
      <c r="G271" s="36" t="s">
        <v>208</v>
      </c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3"/>
      <c r="X271" s="33"/>
      <c r="Y271" s="33"/>
      <c r="Z271" s="33"/>
      <c r="AA271" s="33"/>
      <c r="AB271" s="33"/>
      <c r="AC271" s="33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5"/>
    </row>
    <row r="272" spans="2:65" hidden="1">
      <c r="B272" s="45"/>
      <c r="C272" s="46"/>
      <c r="D272" s="46"/>
      <c r="E272" s="46"/>
      <c r="F272" s="46"/>
      <c r="G272" s="36" t="s">
        <v>209</v>
      </c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3"/>
      <c r="X272" s="33"/>
      <c r="Y272" s="33"/>
      <c r="Z272" s="33"/>
      <c r="AA272" s="33"/>
      <c r="AB272" s="33"/>
      <c r="AC272" s="33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5"/>
    </row>
    <row r="273" spans="2:65" hidden="1">
      <c r="B273" s="45"/>
      <c r="C273" s="46"/>
      <c r="D273" s="46"/>
      <c r="E273" s="46"/>
      <c r="F273" s="46"/>
      <c r="G273" s="36" t="s">
        <v>80</v>
      </c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3"/>
      <c r="X273" s="33"/>
      <c r="Y273" s="33"/>
      <c r="Z273" s="33"/>
      <c r="AA273" s="33"/>
      <c r="AB273" s="33"/>
      <c r="AC273" s="33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5"/>
    </row>
    <row r="274" spans="2:65" hidden="1">
      <c r="B274" s="45"/>
      <c r="C274" s="46"/>
      <c r="D274" s="46"/>
      <c r="E274" s="46"/>
      <c r="F274" s="46"/>
      <c r="G274" s="36" t="s">
        <v>164</v>
      </c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3"/>
      <c r="X274" s="33"/>
      <c r="Y274" s="33"/>
      <c r="Z274" s="33"/>
      <c r="AA274" s="33"/>
      <c r="AB274" s="33"/>
      <c r="AC274" s="33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5"/>
    </row>
    <row r="275" spans="2:65" hidden="1">
      <c r="B275" s="45"/>
      <c r="C275" s="46"/>
      <c r="D275" s="46"/>
      <c r="E275" s="46"/>
      <c r="F275" s="46"/>
      <c r="G275" s="36" t="s">
        <v>210</v>
      </c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3"/>
      <c r="X275" s="33"/>
      <c r="Y275" s="33"/>
      <c r="Z275" s="33"/>
      <c r="AA275" s="33"/>
      <c r="AB275" s="33"/>
      <c r="AC275" s="33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5"/>
    </row>
    <row r="276" spans="2:65" hidden="1">
      <c r="B276" s="45"/>
      <c r="C276" s="46"/>
      <c r="D276" s="46"/>
      <c r="E276" s="46"/>
      <c r="F276" s="46"/>
      <c r="G276" s="36" t="s">
        <v>211</v>
      </c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3" t="s">
        <v>236</v>
      </c>
      <c r="X276" s="33"/>
      <c r="Y276" s="33"/>
      <c r="Z276" s="33"/>
      <c r="AA276" s="33"/>
      <c r="AB276" s="33"/>
      <c r="AC276" s="33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5"/>
    </row>
    <row r="277" spans="2:65" hidden="1">
      <c r="B277" s="45"/>
      <c r="C277" s="46"/>
      <c r="D277" s="46"/>
      <c r="E277" s="46"/>
      <c r="F277" s="46"/>
      <c r="G277" s="36" t="s">
        <v>212</v>
      </c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3" t="s">
        <v>236</v>
      </c>
      <c r="X277" s="33"/>
      <c r="Y277" s="33"/>
      <c r="Z277" s="33"/>
      <c r="AA277" s="33"/>
      <c r="AB277" s="33"/>
      <c r="AC277" s="33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5"/>
    </row>
    <row r="278" spans="2:65" hidden="1">
      <c r="B278" s="45"/>
      <c r="C278" s="46"/>
      <c r="D278" s="46"/>
      <c r="E278" s="46"/>
      <c r="F278" s="46"/>
      <c r="G278" s="36" t="s">
        <v>213</v>
      </c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3" t="s">
        <v>236</v>
      </c>
      <c r="X278" s="33"/>
      <c r="Y278" s="33"/>
      <c r="Z278" s="33"/>
      <c r="AA278" s="33"/>
      <c r="AB278" s="33"/>
      <c r="AC278" s="33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5"/>
    </row>
    <row r="279" spans="2:65" hidden="1">
      <c r="B279" s="45" t="s">
        <v>98</v>
      </c>
      <c r="C279" s="46"/>
      <c r="D279" s="46"/>
      <c r="E279" s="46"/>
      <c r="F279" s="46"/>
      <c r="G279" s="36" t="s">
        <v>239</v>
      </c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3" t="s">
        <v>236</v>
      </c>
      <c r="X279" s="33"/>
      <c r="Y279" s="33"/>
      <c r="Z279" s="33"/>
      <c r="AA279" s="33"/>
      <c r="AB279" s="33"/>
      <c r="AC279" s="33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5"/>
    </row>
    <row r="280" spans="2:65" hidden="1">
      <c r="B280" s="45"/>
      <c r="C280" s="46"/>
      <c r="D280" s="46"/>
      <c r="E280" s="46"/>
      <c r="F280" s="46"/>
      <c r="G280" s="36" t="s">
        <v>240</v>
      </c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3"/>
      <c r="X280" s="33"/>
      <c r="Y280" s="33"/>
      <c r="Z280" s="33"/>
      <c r="AA280" s="33"/>
      <c r="AB280" s="33"/>
      <c r="AC280" s="33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5"/>
    </row>
    <row r="281" spans="2:65" hidden="1">
      <c r="B281" s="45" t="s">
        <v>135</v>
      </c>
      <c r="C281" s="46"/>
      <c r="D281" s="46"/>
      <c r="E281" s="46"/>
      <c r="F281" s="46"/>
      <c r="G281" s="36" t="s">
        <v>94</v>
      </c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3" t="s">
        <v>38</v>
      </c>
      <c r="X281" s="33"/>
      <c r="Y281" s="33"/>
      <c r="Z281" s="33"/>
      <c r="AA281" s="33"/>
      <c r="AB281" s="33"/>
      <c r="AC281" s="33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5"/>
    </row>
    <row r="282" spans="2:65" hidden="1">
      <c r="B282" s="45"/>
      <c r="C282" s="46"/>
      <c r="D282" s="46"/>
      <c r="E282" s="46"/>
      <c r="F282" s="46"/>
      <c r="G282" s="36" t="s">
        <v>241</v>
      </c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3"/>
      <c r="X282" s="33"/>
      <c r="Y282" s="33"/>
      <c r="Z282" s="33"/>
      <c r="AA282" s="33"/>
      <c r="AB282" s="33"/>
      <c r="AC282" s="33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5"/>
    </row>
    <row r="283" spans="2:65" hidden="1">
      <c r="B283" s="45"/>
      <c r="C283" s="46"/>
      <c r="D283" s="46"/>
      <c r="E283" s="46"/>
      <c r="F283" s="46"/>
      <c r="G283" s="36" t="s">
        <v>242</v>
      </c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3"/>
      <c r="X283" s="33"/>
      <c r="Y283" s="33"/>
      <c r="Z283" s="33"/>
      <c r="AA283" s="33"/>
      <c r="AB283" s="33"/>
      <c r="AC283" s="33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5"/>
    </row>
    <row r="284" spans="2:65" hidden="1">
      <c r="B284" s="45" t="s">
        <v>149</v>
      </c>
      <c r="C284" s="46"/>
      <c r="D284" s="46"/>
      <c r="E284" s="46"/>
      <c r="F284" s="46"/>
      <c r="G284" s="36" t="s">
        <v>132</v>
      </c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3"/>
      <c r="X284" s="33"/>
      <c r="Y284" s="33"/>
      <c r="Z284" s="33"/>
      <c r="AA284" s="33"/>
      <c r="AB284" s="33"/>
      <c r="AC284" s="33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5"/>
    </row>
    <row r="285" spans="2:65" hidden="1">
      <c r="B285" s="45"/>
      <c r="C285" s="46"/>
      <c r="D285" s="46"/>
      <c r="E285" s="46"/>
      <c r="F285" s="46"/>
      <c r="G285" s="36" t="s">
        <v>133</v>
      </c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3"/>
      <c r="X285" s="33"/>
      <c r="Y285" s="33"/>
      <c r="Z285" s="33"/>
      <c r="AA285" s="33"/>
      <c r="AB285" s="33"/>
      <c r="AC285" s="33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5"/>
    </row>
    <row r="286" spans="2:65" hidden="1">
      <c r="B286" s="45"/>
      <c r="C286" s="46"/>
      <c r="D286" s="46"/>
      <c r="E286" s="46"/>
      <c r="F286" s="46"/>
      <c r="G286" s="36" t="s">
        <v>134</v>
      </c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3"/>
      <c r="X286" s="33"/>
      <c r="Y286" s="33"/>
      <c r="Z286" s="33"/>
      <c r="AA286" s="33"/>
      <c r="AB286" s="33"/>
      <c r="AC286" s="33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5"/>
    </row>
    <row r="287" spans="2:65" hidden="1">
      <c r="B287" s="45"/>
      <c r="C287" s="46"/>
      <c r="D287" s="46"/>
      <c r="E287" s="46"/>
      <c r="F287" s="46"/>
      <c r="G287" s="36" t="s">
        <v>96</v>
      </c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3"/>
      <c r="X287" s="33"/>
      <c r="Y287" s="33"/>
      <c r="Z287" s="33"/>
      <c r="AA287" s="33"/>
      <c r="AB287" s="33"/>
      <c r="AC287" s="33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5"/>
    </row>
    <row r="288" spans="2:65" hidden="1">
      <c r="B288" s="45" t="s">
        <v>243</v>
      </c>
      <c r="C288" s="46"/>
      <c r="D288" s="46"/>
      <c r="E288" s="46"/>
      <c r="F288" s="46"/>
      <c r="G288" s="36" t="s">
        <v>136</v>
      </c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3" t="s">
        <v>157</v>
      </c>
      <c r="X288" s="33"/>
      <c r="Y288" s="33"/>
      <c r="Z288" s="33"/>
      <c r="AA288" s="33"/>
      <c r="AB288" s="33"/>
      <c r="AC288" s="33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5"/>
    </row>
    <row r="289" spans="2:65" hidden="1">
      <c r="B289" s="45"/>
      <c r="C289" s="46"/>
      <c r="D289" s="46"/>
      <c r="E289" s="46"/>
      <c r="F289" s="46"/>
      <c r="G289" s="36" t="s">
        <v>137</v>
      </c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3"/>
      <c r="X289" s="33"/>
      <c r="Y289" s="33"/>
      <c r="Z289" s="33"/>
      <c r="AA289" s="33"/>
      <c r="AB289" s="33"/>
      <c r="AC289" s="33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5"/>
    </row>
    <row r="290" spans="2:65" hidden="1">
      <c r="B290" s="45" t="s">
        <v>244</v>
      </c>
      <c r="C290" s="46"/>
      <c r="D290" s="46"/>
      <c r="E290" s="46"/>
      <c r="F290" s="46"/>
      <c r="G290" s="36" t="s">
        <v>139</v>
      </c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50" t="s">
        <v>158</v>
      </c>
      <c r="X290" s="50"/>
      <c r="Y290" s="50"/>
      <c r="Z290" s="50"/>
      <c r="AA290" s="50"/>
      <c r="AB290" s="50"/>
      <c r="AC290" s="50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5"/>
    </row>
    <row r="291" spans="2:65" hidden="1">
      <c r="B291" s="45"/>
      <c r="C291" s="46"/>
      <c r="D291" s="46"/>
      <c r="E291" s="46"/>
      <c r="F291" s="46"/>
      <c r="G291" s="36" t="s">
        <v>245</v>
      </c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50"/>
      <c r="X291" s="50"/>
      <c r="Y291" s="50"/>
      <c r="Z291" s="50"/>
      <c r="AA291" s="50"/>
      <c r="AB291" s="50"/>
      <c r="AC291" s="50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5"/>
    </row>
    <row r="292" spans="2:65" hidden="1">
      <c r="B292" s="45"/>
      <c r="C292" s="46"/>
      <c r="D292" s="46"/>
      <c r="E292" s="46"/>
      <c r="F292" s="46"/>
      <c r="G292" s="36" t="s">
        <v>246</v>
      </c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50"/>
      <c r="X292" s="50"/>
      <c r="Y292" s="50"/>
      <c r="Z292" s="50"/>
      <c r="AA292" s="50"/>
      <c r="AB292" s="50"/>
      <c r="AC292" s="50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5"/>
    </row>
    <row r="293" spans="2:65" hidden="1">
      <c r="B293" s="45" t="s">
        <v>247</v>
      </c>
      <c r="C293" s="46"/>
      <c r="D293" s="46"/>
      <c r="E293" s="46"/>
      <c r="F293" s="46"/>
      <c r="G293" s="36" t="s">
        <v>143</v>
      </c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3"/>
      <c r="X293" s="33"/>
      <c r="Y293" s="33"/>
      <c r="Z293" s="33"/>
      <c r="AA293" s="33"/>
      <c r="AB293" s="33"/>
      <c r="AC293" s="33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</row>
    <row r="294" spans="2:65" hidden="1">
      <c r="B294" s="45"/>
      <c r="C294" s="46"/>
      <c r="D294" s="46"/>
      <c r="E294" s="46"/>
      <c r="F294" s="46"/>
      <c r="G294" s="36" t="s">
        <v>144</v>
      </c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3"/>
      <c r="X294" s="33"/>
      <c r="Y294" s="33"/>
      <c r="Z294" s="33"/>
      <c r="AA294" s="33"/>
      <c r="AB294" s="33"/>
      <c r="AC294" s="33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</row>
    <row r="295" spans="2:65" hidden="1">
      <c r="B295" s="45"/>
      <c r="C295" s="46"/>
      <c r="D295" s="46"/>
      <c r="E295" s="46"/>
      <c r="F295" s="46"/>
      <c r="G295" s="36" t="s">
        <v>145</v>
      </c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3"/>
      <c r="X295" s="33"/>
      <c r="Y295" s="33"/>
      <c r="Z295" s="33"/>
      <c r="AA295" s="33"/>
      <c r="AB295" s="33"/>
      <c r="AC295" s="33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</row>
    <row r="296" spans="2:65" hidden="1">
      <c r="B296" s="45"/>
      <c r="C296" s="46"/>
      <c r="D296" s="46"/>
      <c r="E296" s="46"/>
      <c r="F296" s="46"/>
      <c r="G296" s="36" t="s">
        <v>146</v>
      </c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3"/>
      <c r="X296" s="33"/>
      <c r="Y296" s="33"/>
      <c r="Z296" s="33"/>
      <c r="AA296" s="33"/>
      <c r="AB296" s="33"/>
      <c r="AC296" s="33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</row>
    <row r="297" spans="2:65" hidden="1">
      <c r="B297" s="45" t="s">
        <v>150</v>
      </c>
      <c r="C297" s="46"/>
      <c r="D297" s="46"/>
      <c r="E297" s="46"/>
      <c r="F297" s="46"/>
      <c r="G297" s="36" t="s">
        <v>248</v>
      </c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3" t="s">
        <v>38</v>
      </c>
      <c r="X297" s="33"/>
      <c r="Y297" s="33"/>
      <c r="Z297" s="33"/>
      <c r="AA297" s="33"/>
      <c r="AB297" s="33"/>
      <c r="AC297" s="33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5"/>
    </row>
    <row r="298" spans="2:65" hidden="1">
      <c r="B298" s="45"/>
      <c r="C298" s="46"/>
      <c r="D298" s="46"/>
      <c r="E298" s="46"/>
      <c r="F298" s="46"/>
      <c r="G298" s="36" t="s">
        <v>249</v>
      </c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3"/>
      <c r="X298" s="33"/>
      <c r="Y298" s="33"/>
      <c r="Z298" s="33"/>
      <c r="AA298" s="33"/>
      <c r="AB298" s="33"/>
      <c r="AC298" s="33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5"/>
    </row>
    <row r="299" spans="2:65" hidden="1">
      <c r="B299" s="45" t="s">
        <v>252</v>
      </c>
      <c r="C299" s="46"/>
      <c r="D299" s="46"/>
      <c r="E299" s="46"/>
      <c r="F299" s="46"/>
      <c r="G299" s="36" t="s">
        <v>250</v>
      </c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3" t="s">
        <v>38</v>
      </c>
      <c r="X299" s="33"/>
      <c r="Y299" s="33"/>
      <c r="Z299" s="33"/>
      <c r="AA299" s="33"/>
      <c r="AB299" s="33"/>
      <c r="AC299" s="33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5"/>
    </row>
    <row r="300" spans="2:65" hidden="1">
      <c r="B300" s="45"/>
      <c r="C300" s="46"/>
      <c r="D300" s="46"/>
      <c r="E300" s="46"/>
      <c r="F300" s="46"/>
      <c r="G300" s="36" t="s">
        <v>251</v>
      </c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3"/>
      <c r="X300" s="33"/>
      <c r="Y300" s="33"/>
      <c r="Z300" s="33"/>
      <c r="AA300" s="33"/>
      <c r="AB300" s="33"/>
      <c r="AC300" s="33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5"/>
    </row>
    <row r="301" spans="2:65" hidden="1">
      <c r="B301" s="45" t="s">
        <v>255</v>
      </c>
      <c r="C301" s="46"/>
      <c r="D301" s="46"/>
      <c r="E301" s="46"/>
      <c r="F301" s="46"/>
      <c r="G301" s="36" t="s">
        <v>253</v>
      </c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3" t="s">
        <v>38</v>
      </c>
      <c r="X301" s="33"/>
      <c r="Y301" s="33"/>
      <c r="Z301" s="33"/>
      <c r="AA301" s="33"/>
      <c r="AB301" s="33"/>
      <c r="AC301" s="33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5"/>
    </row>
    <row r="302" spans="2:65" hidden="1">
      <c r="B302" s="45"/>
      <c r="C302" s="46"/>
      <c r="D302" s="46"/>
      <c r="E302" s="46"/>
      <c r="F302" s="46"/>
      <c r="G302" s="36" t="s">
        <v>254</v>
      </c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3"/>
      <c r="X302" s="33"/>
      <c r="Y302" s="33"/>
      <c r="Z302" s="33"/>
      <c r="AA302" s="33"/>
      <c r="AB302" s="33"/>
      <c r="AC302" s="33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5"/>
    </row>
    <row r="303" spans="2:65" hidden="1">
      <c r="B303" s="45" t="s">
        <v>256</v>
      </c>
      <c r="C303" s="46"/>
      <c r="D303" s="46"/>
      <c r="E303" s="46"/>
      <c r="F303" s="46"/>
      <c r="G303" s="36" t="s">
        <v>50</v>
      </c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3" t="s">
        <v>38</v>
      </c>
      <c r="X303" s="33"/>
      <c r="Y303" s="33"/>
      <c r="Z303" s="33"/>
      <c r="AA303" s="33"/>
      <c r="AB303" s="33"/>
      <c r="AC303" s="33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5"/>
    </row>
    <row r="304" spans="2:65" hidden="1">
      <c r="B304" s="45" t="s">
        <v>257</v>
      </c>
      <c r="C304" s="46"/>
      <c r="D304" s="46"/>
      <c r="E304" s="46"/>
      <c r="F304" s="46"/>
      <c r="G304" s="36" t="s">
        <v>54</v>
      </c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3" t="s">
        <v>264</v>
      </c>
      <c r="X304" s="33"/>
      <c r="Y304" s="33"/>
      <c r="Z304" s="33"/>
      <c r="AA304" s="33"/>
      <c r="AB304" s="33"/>
      <c r="AC304" s="33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5"/>
    </row>
    <row r="305" spans="2:65" hidden="1">
      <c r="B305" s="45"/>
      <c r="C305" s="46"/>
      <c r="D305" s="46"/>
      <c r="E305" s="46"/>
      <c r="F305" s="46"/>
      <c r="G305" s="36" t="s">
        <v>55</v>
      </c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3"/>
      <c r="X305" s="33"/>
      <c r="Y305" s="33"/>
      <c r="Z305" s="33"/>
      <c r="AA305" s="33"/>
      <c r="AB305" s="33"/>
      <c r="AC305" s="33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5"/>
    </row>
    <row r="306" spans="2:65" hidden="1">
      <c r="B306" s="45"/>
      <c r="C306" s="46"/>
      <c r="D306" s="46"/>
      <c r="E306" s="46"/>
      <c r="F306" s="46"/>
      <c r="G306" s="36" t="s">
        <v>258</v>
      </c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3"/>
      <c r="X306" s="33"/>
      <c r="Y306" s="33"/>
      <c r="Z306" s="33"/>
      <c r="AA306" s="33"/>
      <c r="AB306" s="33"/>
      <c r="AC306" s="33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5"/>
    </row>
    <row r="307" spans="2:65" hidden="1">
      <c r="B307" s="45"/>
      <c r="C307" s="46"/>
      <c r="D307" s="46"/>
      <c r="E307" s="46"/>
      <c r="F307" s="46"/>
      <c r="G307" s="36" t="s">
        <v>259</v>
      </c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3"/>
      <c r="X307" s="33"/>
      <c r="Y307" s="33"/>
      <c r="Z307" s="33"/>
      <c r="AA307" s="33"/>
      <c r="AB307" s="33"/>
      <c r="AC307" s="33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5"/>
    </row>
    <row r="308" spans="2:65" hidden="1">
      <c r="B308" s="45" t="s">
        <v>260</v>
      </c>
      <c r="C308" s="46"/>
      <c r="D308" s="46"/>
      <c r="E308" s="46"/>
      <c r="F308" s="46"/>
      <c r="G308" s="36" t="s">
        <v>120</v>
      </c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3"/>
      <c r="X308" s="33"/>
      <c r="Y308" s="33"/>
      <c r="Z308" s="33"/>
      <c r="AA308" s="33"/>
      <c r="AB308" s="33"/>
      <c r="AC308" s="33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</row>
    <row r="309" spans="2:65" hidden="1">
      <c r="B309" s="45"/>
      <c r="C309" s="46"/>
      <c r="D309" s="46"/>
      <c r="E309" s="46"/>
      <c r="F309" s="46"/>
      <c r="G309" s="36" t="s">
        <v>121</v>
      </c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3"/>
      <c r="X309" s="33"/>
      <c r="Y309" s="33"/>
      <c r="Z309" s="33"/>
      <c r="AA309" s="33"/>
      <c r="AB309" s="33"/>
      <c r="AC309" s="33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</row>
    <row r="310" spans="2:65" hidden="1">
      <c r="B310" s="45"/>
      <c r="C310" s="46"/>
      <c r="D310" s="46"/>
      <c r="E310" s="46"/>
      <c r="F310" s="46"/>
      <c r="G310" s="36" t="s">
        <v>122</v>
      </c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3"/>
      <c r="X310" s="33"/>
      <c r="Y310" s="33"/>
      <c r="Z310" s="33"/>
      <c r="AA310" s="33"/>
      <c r="AB310" s="33"/>
      <c r="AC310" s="33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</row>
    <row r="311" spans="2:65" hidden="1">
      <c r="B311" s="45"/>
      <c r="C311" s="46"/>
      <c r="D311" s="46"/>
      <c r="E311" s="46"/>
      <c r="F311" s="46"/>
      <c r="G311" s="36" t="s">
        <v>86</v>
      </c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3"/>
      <c r="X311" s="33"/>
      <c r="Y311" s="33"/>
      <c r="Z311" s="33"/>
      <c r="AA311" s="33"/>
      <c r="AB311" s="33"/>
      <c r="AC311" s="33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</row>
    <row r="312" spans="2:65" hidden="1">
      <c r="B312" s="45"/>
      <c r="C312" s="46"/>
      <c r="D312" s="46"/>
      <c r="E312" s="46"/>
      <c r="F312" s="46"/>
      <c r="G312" s="36" t="s">
        <v>261</v>
      </c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3"/>
      <c r="X312" s="33"/>
      <c r="Y312" s="33"/>
      <c r="Z312" s="33"/>
      <c r="AA312" s="33"/>
      <c r="AB312" s="33"/>
      <c r="AC312" s="33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</row>
    <row r="313" spans="2:65" hidden="1">
      <c r="B313" s="45"/>
      <c r="C313" s="46"/>
      <c r="D313" s="46"/>
      <c r="E313" s="46"/>
      <c r="F313" s="46"/>
      <c r="G313" s="36" t="s">
        <v>262</v>
      </c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3"/>
      <c r="X313" s="33"/>
      <c r="Y313" s="33"/>
      <c r="Z313" s="33"/>
      <c r="AA313" s="33"/>
      <c r="AB313" s="33"/>
      <c r="AC313" s="33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</row>
    <row r="314" spans="2:65" hidden="1">
      <c r="B314" s="45"/>
      <c r="C314" s="46"/>
      <c r="D314" s="46"/>
      <c r="E314" s="46"/>
      <c r="F314" s="46"/>
      <c r="G314" s="36" t="s">
        <v>263</v>
      </c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3"/>
      <c r="X314" s="33"/>
      <c r="Y314" s="33"/>
      <c r="Z314" s="33"/>
      <c r="AA314" s="33"/>
      <c r="AB314" s="33"/>
      <c r="AC314" s="33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</row>
    <row r="315" spans="2:65" hidden="1">
      <c r="B315" s="68" t="s">
        <v>265</v>
      </c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70"/>
    </row>
    <row r="316" spans="2:65" hidden="1">
      <c r="B316" s="45" t="s">
        <v>34</v>
      </c>
      <c r="C316" s="46"/>
      <c r="D316" s="46"/>
      <c r="E316" s="46"/>
      <c r="F316" s="46"/>
      <c r="G316" s="36" t="s">
        <v>266</v>
      </c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3" t="s">
        <v>70</v>
      </c>
      <c r="X316" s="33"/>
      <c r="Y316" s="33"/>
      <c r="Z316" s="33"/>
      <c r="AA316" s="33"/>
      <c r="AB316" s="33"/>
      <c r="AC316" s="33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5"/>
    </row>
    <row r="317" spans="2:65" hidden="1">
      <c r="B317" s="45" t="s">
        <v>52</v>
      </c>
      <c r="C317" s="46"/>
      <c r="D317" s="46"/>
      <c r="E317" s="46"/>
      <c r="F317" s="46"/>
      <c r="G317" s="36" t="s">
        <v>267</v>
      </c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3" t="s">
        <v>70</v>
      </c>
      <c r="X317" s="33"/>
      <c r="Y317" s="33"/>
      <c r="Z317" s="33"/>
      <c r="AA317" s="33"/>
      <c r="AB317" s="33"/>
      <c r="AC317" s="33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5"/>
    </row>
    <row r="318" spans="2:65" hidden="1">
      <c r="B318" s="45"/>
      <c r="C318" s="46"/>
      <c r="D318" s="46"/>
      <c r="E318" s="46"/>
      <c r="F318" s="46"/>
      <c r="G318" s="36" t="s">
        <v>268</v>
      </c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3"/>
      <c r="X318" s="33"/>
      <c r="Y318" s="33"/>
      <c r="Z318" s="33"/>
      <c r="AA318" s="33"/>
      <c r="AB318" s="33"/>
      <c r="AC318" s="33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5"/>
    </row>
    <row r="319" spans="2:65" hidden="1">
      <c r="B319" s="45"/>
      <c r="C319" s="46"/>
      <c r="D319" s="46"/>
      <c r="E319" s="46"/>
      <c r="F319" s="46"/>
      <c r="G319" s="36" t="s">
        <v>269</v>
      </c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3"/>
      <c r="X319" s="33"/>
      <c r="Y319" s="33"/>
      <c r="Z319" s="33"/>
      <c r="AA319" s="33"/>
      <c r="AB319" s="33"/>
      <c r="AC319" s="33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5"/>
    </row>
    <row r="320" spans="2:65" hidden="1">
      <c r="B320" s="45"/>
      <c r="C320" s="46"/>
      <c r="D320" s="46"/>
      <c r="E320" s="46"/>
      <c r="F320" s="46"/>
      <c r="G320" s="36" t="s">
        <v>270</v>
      </c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3"/>
      <c r="X320" s="33"/>
      <c r="Y320" s="33"/>
      <c r="Z320" s="33"/>
      <c r="AA320" s="33"/>
      <c r="AB320" s="33"/>
      <c r="AC320" s="33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5"/>
    </row>
    <row r="321" spans="2:65" hidden="1">
      <c r="B321" s="45"/>
      <c r="C321" s="46"/>
      <c r="D321" s="46"/>
      <c r="E321" s="46"/>
      <c r="F321" s="46"/>
      <c r="G321" s="36" t="s">
        <v>271</v>
      </c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3"/>
      <c r="X321" s="33"/>
      <c r="Y321" s="33"/>
      <c r="Z321" s="33"/>
      <c r="AA321" s="33"/>
      <c r="AB321" s="33"/>
      <c r="AC321" s="33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5"/>
    </row>
    <row r="322" spans="2:65" hidden="1">
      <c r="B322" s="45"/>
      <c r="C322" s="46"/>
      <c r="D322" s="46"/>
      <c r="E322" s="46"/>
      <c r="F322" s="46"/>
      <c r="G322" s="36" t="s">
        <v>272</v>
      </c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3"/>
      <c r="X322" s="33"/>
      <c r="Y322" s="33"/>
      <c r="Z322" s="33"/>
      <c r="AA322" s="33"/>
      <c r="AB322" s="33"/>
      <c r="AC322" s="33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5"/>
    </row>
    <row r="323" spans="2:65" hidden="1">
      <c r="B323" s="45"/>
      <c r="C323" s="46"/>
      <c r="D323" s="46"/>
      <c r="E323" s="46"/>
      <c r="F323" s="46"/>
      <c r="G323" s="36" t="s">
        <v>273</v>
      </c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3"/>
      <c r="X323" s="33"/>
      <c r="Y323" s="33"/>
      <c r="Z323" s="33"/>
      <c r="AA323" s="33"/>
      <c r="AB323" s="33"/>
      <c r="AC323" s="33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5"/>
    </row>
    <row r="324" spans="2:65" hidden="1">
      <c r="B324" s="45" t="s">
        <v>65</v>
      </c>
      <c r="C324" s="46"/>
      <c r="D324" s="46"/>
      <c r="E324" s="46"/>
      <c r="F324" s="46"/>
      <c r="G324" s="36" t="s">
        <v>274</v>
      </c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3" t="s">
        <v>276</v>
      </c>
      <c r="X324" s="33"/>
      <c r="Y324" s="33"/>
      <c r="Z324" s="33"/>
      <c r="AA324" s="33"/>
      <c r="AB324" s="33"/>
      <c r="AC324" s="33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5"/>
    </row>
    <row r="325" spans="2:65" hidden="1">
      <c r="B325" s="48"/>
      <c r="C325" s="49"/>
      <c r="D325" s="49"/>
      <c r="E325" s="49"/>
      <c r="F325" s="49"/>
      <c r="G325" s="47" t="s">
        <v>275</v>
      </c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56"/>
      <c r="X325" s="56"/>
      <c r="Y325" s="56"/>
      <c r="Z325" s="56"/>
      <c r="AA325" s="56"/>
      <c r="AB325" s="56"/>
      <c r="AC325" s="56"/>
      <c r="AD325" s="52"/>
      <c r="AE325" s="52"/>
      <c r="AF325" s="52"/>
      <c r="AG325" s="52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2"/>
      <c r="AU325" s="52"/>
      <c r="AV325" s="52"/>
      <c r="AW325" s="52"/>
      <c r="AX325" s="52"/>
      <c r="AY325" s="52"/>
      <c r="AZ325" s="52"/>
      <c r="BA325" s="52"/>
      <c r="BB325" s="52"/>
      <c r="BC325" s="52"/>
      <c r="BD325" s="52"/>
      <c r="BE325" s="52"/>
      <c r="BF325" s="52"/>
      <c r="BG325" s="52"/>
      <c r="BH325" s="52"/>
      <c r="BI325" s="52"/>
      <c r="BJ325" s="52"/>
      <c r="BK325" s="52"/>
      <c r="BL325" s="52"/>
      <c r="BM325" s="53"/>
    </row>
    <row r="326" spans="2:65" hidden="1">
      <c r="B326" s="45" t="s">
        <v>98</v>
      </c>
      <c r="C326" s="46"/>
      <c r="D326" s="46"/>
      <c r="E326" s="46"/>
      <c r="F326" s="46"/>
      <c r="G326" s="36" t="s">
        <v>277</v>
      </c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3" t="s">
        <v>276</v>
      </c>
      <c r="X326" s="33"/>
      <c r="Y326" s="33"/>
      <c r="Z326" s="33"/>
      <c r="AA326" s="33"/>
      <c r="AB326" s="33"/>
      <c r="AC326" s="33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5"/>
    </row>
    <row r="327" spans="2:65" hidden="1">
      <c r="B327" s="45"/>
      <c r="C327" s="46"/>
      <c r="D327" s="46"/>
      <c r="E327" s="46"/>
      <c r="F327" s="46"/>
      <c r="G327" s="36" t="s">
        <v>90</v>
      </c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3"/>
      <c r="X327" s="33"/>
      <c r="Y327" s="33"/>
      <c r="Z327" s="33"/>
      <c r="AA327" s="33"/>
      <c r="AB327" s="33"/>
      <c r="AC327" s="33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5"/>
    </row>
    <row r="328" spans="2:65" hidden="1">
      <c r="B328" s="45" t="s">
        <v>135</v>
      </c>
      <c r="C328" s="46"/>
      <c r="D328" s="46"/>
      <c r="E328" s="46"/>
      <c r="F328" s="46"/>
      <c r="G328" s="36" t="s">
        <v>278</v>
      </c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3" t="s">
        <v>280</v>
      </c>
      <c r="X328" s="33"/>
      <c r="Y328" s="33"/>
      <c r="Z328" s="33"/>
      <c r="AA328" s="33"/>
      <c r="AB328" s="33"/>
      <c r="AC328" s="33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5"/>
    </row>
    <row r="329" spans="2:65" hidden="1">
      <c r="B329" s="45"/>
      <c r="C329" s="46"/>
      <c r="D329" s="46"/>
      <c r="E329" s="46"/>
      <c r="F329" s="46"/>
      <c r="G329" s="36" t="s">
        <v>279</v>
      </c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3"/>
      <c r="X329" s="33"/>
      <c r="Y329" s="33"/>
      <c r="Z329" s="33"/>
      <c r="AA329" s="33"/>
      <c r="AB329" s="33"/>
      <c r="AC329" s="33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5"/>
    </row>
    <row r="330" spans="2:65" hidden="1">
      <c r="B330" s="45" t="s">
        <v>149</v>
      </c>
      <c r="C330" s="46"/>
      <c r="D330" s="46"/>
      <c r="E330" s="46"/>
      <c r="F330" s="46"/>
      <c r="G330" s="36" t="s">
        <v>278</v>
      </c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3" t="s">
        <v>280</v>
      </c>
      <c r="X330" s="33"/>
      <c r="Y330" s="33"/>
      <c r="Z330" s="33"/>
      <c r="AA330" s="33"/>
      <c r="AB330" s="33"/>
      <c r="AC330" s="33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5"/>
    </row>
    <row r="331" spans="2:65" hidden="1">
      <c r="B331" s="45"/>
      <c r="C331" s="46"/>
      <c r="D331" s="46"/>
      <c r="E331" s="46"/>
      <c r="F331" s="46"/>
      <c r="G331" s="36" t="s">
        <v>281</v>
      </c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3"/>
      <c r="X331" s="33"/>
      <c r="Y331" s="33"/>
      <c r="Z331" s="33"/>
      <c r="AA331" s="33"/>
      <c r="AB331" s="33"/>
      <c r="AC331" s="33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5"/>
    </row>
    <row r="332" spans="2:65" hidden="1">
      <c r="B332" s="45" t="s">
        <v>150</v>
      </c>
      <c r="C332" s="46"/>
      <c r="D332" s="46"/>
      <c r="E332" s="46"/>
      <c r="F332" s="46"/>
      <c r="G332" s="36" t="s">
        <v>94</v>
      </c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3" t="s">
        <v>283</v>
      </c>
      <c r="X332" s="33"/>
      <c r="Y332" s="33"/>
      <c r="Z332" s="33"/>
      <c r="AA332" s="33"/>
      <c r="AB332" s="33"/>
      <c r="AC332" s="33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5"/>
    </row>
    <row r="333" spans="2:65" hidden="1">
      <c r="B333" s="45"/>
      <c r="C333" s="46"/>
      <c r="D333" s="46"/>
      <c r="E333" s="46"/>
      <c r="F333" s="46"/>
      <c r="G333" s="36" t="s">
        <v>282</v>
      </c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3"/>
      <c r="X333" s="33"/>
      <c r="Y333" s="33"/>
      <c r="Z333" s="33"/>
      <c r="AA333" s="33"/>
      <c r="AB333" s="33"/>
      <c r="AC333" s="33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5"/>
    </row>
    <row r="334" spans="2:65" hidden="1">
      <c r="B334" s="45"/>
      <c r="C334" s="46"/>
      <c r="D334" s="46"/>
      <c r="E334" s="46"/>
      <c r="F334" s="46"/>
      <c r="G334" s="36" t="s">
        <v>105</v>
      </c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3"/>
      <c r="X334" s="33"/>
      <c r="Y334" s="33"/>
      <c r="Z334" s="33"/>
      <c r="AA334" s="33"/>
      <c r="AB334" s="33"/>
      <c r="AC334" s="33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5"/>
    </row>
    <row r="335" spans="2:65" hidden="1">
      <c r="B335" s="45" t="s">
        <v>286</v>
      </c>
      <c r="C335" s="46"/>
      <c r="D335" s="46"/>
      <c r="E335" s="46"/>
      <c r="F335" s="46"/>
      <c r="G335" s="36" t="s">
        <v>284</v>
      </c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3" t="s">
        <v>283</v>
      </c>
      <c r="X335" s="33"/>
      <c r="Y335" s="33"/>
      <c r="Z335" s="33"/>
      <c r="AA335" s="33"/>
      <c r="AB335" s="33"/>
      <c r="AC335" s="33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5"/>
    </row>
    <row r="336" spans="2:65" hidden="1">
      <c r="B336" s="45"/>
      <c r="C336" s="46"/>
      <c r="D336" s="46"/>
      <c r="E336" s="46"/>
      <c r="F336" s="46"/>
      <c r="G336" s="36" t="s">
        <v>285</v>
      </c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3"/>
      <c r="X336" s="33"/>
      <c r="Y336" s="33"/>
      <c r="Z336" s="33"/>
      <c r="AA336" s="33"/>
      <c r="AB336" s="33"/>
      <c r="AC336" s="33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5"/>
    </row>
    <row r="337" spans="2:65" hidden="1">
      <c r="B337" s="45" t="s">
        <v>288</v>
      </c>
      <c r="C337" s="46"/>
      <c r="D337" s="46"/>
      <c r="E337" s="46"/>
      <c r="F337" s="46"/>
      <c r="G337" s="36" t="s">
        <v>284</v>
      </c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3" t="s">
        <v>283</v>
      </c>
      <c r="X337" s="33"/>
      <c r="Y337" s="33"/>
      <c r="Z337" s="33"/>
      <c r="AA337" s="33"/>
      <c r="AB337" s="33"/>
      <c r="AC337" s="33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5"/>
    </row>
    <row r="338" spans="2:65" hidden="1">
      <c r="B338" s="45"/>
      <c r="C338" s="46"/>
      <c r="D338" s="46"/>
      <c r="E338" s="46"/>
      <c r="F338" s="46"/>
      <c r="G338" s="36" t="s">
        <v>287</v>
      </c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3"/>
      <c r="X338" s="33"/>
      <c r="Y338" s="33"/>
      <c r="Z338" s="33"/>
      <c r="AA338" s="33"/>
      <c r="AB338" s="33"/>
      <c r="AC338" s="33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5"/>
    </row>
    <row r="339" spans="2:65" hidden="1">
      <c r="B339" s="45" t="s">
        <v>289</v>
      </c>
      <c r="C339" s="46"/>
      <c r="D339" s="46"/>
      <c r="E339" s="46"/>
      <c r="F339" s="46"/>
      <c r="G339" s="36" t="s">
        <v>290</v>
      </c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3" t="s">
        <v>283</v>
      </c>
      <c r="X339" s="33"/>
      <c r="Y339" s="33"/>
      <c r="Z339" s="33"/>
      <c r="AA339" s="33"/>
      <c r="AB339" s="33"/>
      <c r="AC339" s="33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5"/>
    </row>
    <row r="340" spans="2:65" hidden="1">
      <c r="B340" s="45"/>
      <c r="C340" s="46"/>
      <c r="D340" s="46"/>
      <c r="E340" s="46"/>
      <c r="F340" s="46"/>
      <c r="G340" s="36" t="s">
        <v>291</v>
      </c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3"/>
      <c r="X340" s="33"/>
      <c r="Y340" s="33"/>
      <c r="Z340" s="33"/>
      <c r="AA340" s="33"/>
      <c r="AB340" s="33"/>
      <c r="AC340" s="33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5"/>
    </row>
    <row r="341" spans="2:65" hidden="1">
      <c r="B341" s="45"/>
      <c r="C341" s="46"/>
      <c r="D341" s="46"/>
      <c r="E341" s="46"/>
      <c r="F341" s="46"/>
      <c r="G341" s="36" t="s">
        <v>292</v>
      </c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3"/>
      <c r="X341" s="33"/>
      <c r="Y341" s="33"/>
      <c r="Z341" s="33"/>
      <c r="AA341" s="33"/>
      <c r="AB341" s="33"/>
      <c r="AC341" s="33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5"/>
    </row>
    <row r="342" spans="2:65" hidden="1">
      <c r="B342" s="45" t="s">
        <v>252</v>
      </c>
      <c r="C342" s="46"/>
      <c r="D342" s="46"/>
      <c r="E342" s="46"/>
      <c r="F342" s="46"/>
      <c r="G342" s="36" t="s">
        <v>293</v>
      </c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3"/>
      <c r="X342" s="33"/>
      <c r="Y342" s="33"/>
      <c r="Z342" s="33"/>
      <c r="AA342" s="33"/>
      <c r="AB342" s="33"/>
      <c r="AC342" s="33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5"/>
    </row>
    <row r="343" spans="2:65" hidden="1">
      <c r="B343" s="45"/>
      <c r="C343" s="46"/>
      <c r="D343" s="46"/>
      <c r="E343" s="46"/>
      <c r="F343" s="46"/>
      <c r="G343" s="36" t="s">
        <v>105</v>
      </c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3"/>
      <c r="X343" s="33"/>
      <c r="Y343" s="33"/>
      <c r="Z343" s="33"/>
      <c r="AA343" s="33"/>
      <c r="AB343" s="33"/>
      <c r="AC343" s="33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5"/>
    </row>
    <row r="344" spans="2:65" hidden="1">
      <c r="B344" s="45" t="s">
        <v>297</v>
      </c>
      <c r="C344" s="46"/>
      <c r="D344" s="46"/>
      <c r="E344" s="46"/>
      <c r="F344" s="46"/>
      <c r="G344" s="36" t="s">
        <v>294</v>
      </c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3" t="s">
        <v>283</v>
      </c>
      <c r="X344" s="33"/>
      <c r="Y344" s="33"/>
      <c r="Z344" s="33"/>
      <c r="AA344" s="33"/>
      <c r="AB344" s="33"/>
      <c r="AC344" s="33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5"/>
    </row>
    <row r="345" spans="2:65" hidden="1">
      <c r="B345" s="45"/>
      <c r="C345" s="46"/>
      <c r="D345" s="46"/>
      <c r="E345" s="46"/>
      <c r="F345" s="46"/>
      <c r="G345" s="36" t="s">
        <v>285</v>
      </c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3"/>
      <c r="X345" s="33"/>
      <c r="Y345" s="33"/>
      <c r="Z345" s="33"/>
      <c r="AA345" s="33"/>
      <c r="AB345" s="33"/>
      <c r="AC345" s="33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5"/>
    </row>
    <row r="346" spans="2:65" hidden="1">
      <c r="B346" s="45"/>
      <c r="C346" s="46"/>
      <c r="D346" s="46"/>
      <c r="E346" s="46"/>
      <c r="F346" s="46"/>
      <c r="G346" s="36" t="s">
        <v>295</v>
      </c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3"/>
      <c r="X346" s="33"/>
      <c r="Y346" s="33"/>
      <c r="Z346" s="33"/>
      <c r="AA346" s="33"/>
      <c r="AB346" s="33"/>
      <c r="AC346" s="33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5"/>
    </row>
    <row r="347" spans="2:65" hidden="1">
      <c r="B347" s="45"/>
      <c r="C347" s="46"/>
      <c r="D347" s="46"/>
      <c r="E347" s="46"/>
      <c r="F347" s="46"/>
      <c r="G347" s="36" t="s">
        <v>296</v>
      </c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3" t="s">
        <v>298</v>
      </c>
      <c r="X347" s="33"/>
      <c r="Y347" s="33"/>
      <c r="Z347" s="33"/>
      <c r="AA347" s="33"/>
      <c r="AB347" s="33"/>
      <c r="AC347" s="33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5"/>
    </row>
    <row r="348" spans="2:65" hidden="1">
      <c r="B348" s="45"/>
      <c r="C348" s="46"/>
      <c r="D348" s="46"/>
      <c r="E348" s="46"/>
      <c r="F348" s="46"/>
      <c r="G348" s="36" t="s">
        <v>285</v>
      </c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3"/>
      <c r="X348" s="33"/>
      <c r="Y348" s="33"/>
      <c r="Z348" s="33"/>
      <c r="AA348" s="33"/>
      <c r="AB348" s="33"/>
      <c r="AC348" s="33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5"/>
    </row>
    <row r="349" spans="2:65" hidden="1">
      <c r="B349" s="45" t="s">
        <v>306</v>
      </c>
      <c r="C349" s="46"/>
      <c r="D349" s="46"/>
      <c r="E349" s="46"/>
      <c r="F349" s="46"/>
      <c r="G349" s="36" t="s">
        <v>299</v>
      </c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3" t="s">
        <v>283</v>
      </c>
      <c r="X349" s="33"/>
      <c r="Y349" s="33"/>
      <c r="Z349" s="33"/>
      <c r="AA349" s="33"/>
      <c r="AB349" s="33"/>
      <c r="AC349" s="33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5"/>
    </row>
    <row r="350" spans="2:65" hidden="1">
      <c r="B350" s="45"/>
      <c r="C350" s="46"/>
      <c r="D350" s="46"/>
      <c r="E350" s="46"/>
      <c r="F350" s="46"/>
      <c r="G350" s="36" t="s">
        <v>285</v>
      </c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3"/>
      <c r="X350" s="33"/>
      <c r="Y350" s="33"/>
      <c r="Z350" s="33"/>
      <c r="AA350" s="33"/>
      <c r="AB350" s="33"/>
      <c r="AC350" s="33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5"/>
    </row>
    <row r="351" spans="2:65" hidden="1">
      <c r="B351" s="45"/>
      <c r="C351" s="46"/>
      <c r="D351" s="46"/>
      <c r="E351" s="46"/>
      <c r="F351" s="46"/>
      <c r="G351" s="36" t="s">
        <v>295</v>
      </c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3" t="s">
        <v>301</v>
      </c>
      <c r="X351" s="33"/>
      <c r="Y351" s="33"/>
      <c r="Z351" s="33"/>
      <c r="AA351" s="33"/>
      <c r="AB351" s="33"/>
      <c r="AC351" s="33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5"/>
    </row>
    <row r="352" spans="2:65" hidden="1">
      <c r="B352" s="45"/>
      <c r="C352" s="46"/>
      <c r="D352" s="46"/>
      <c r="E352" s="46"/>
      <c r="F352" s="46"/>
      <c r="G352" s="36" t="s">
        <v>300</v>
      </c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3"/>
      <c r="X352" s="33"/>
      <c r="Y352" s="33"/>
      <c r="Z352" s="33"/>
      <c r="AA352" s="33"/>
      <c r="AB352" s="33"/>
      <c r="AC352" s="33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5"/>
    </row>
    <row r="353" spans="2:65" hidden="1">
      <c r="B353" s="45"/>
      <c r="C353" s="46"/>
      <c r="D353" s="46"/>
      <c r="E353" s="46"/>
      <c r="F353" s="46"/>
      <c r="G353" s="36" t="s">
        <v>285</v>
      </c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3"/>
      <c r="X353" s="33"/>
      <c r="Y353" s="33"/>
      <c r="Z353" s="33"/>
      <c r="AA353" s="33"/>
      <c r="AB353" s="33"/>
      <c r="AC353" s="33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5"/>
    </row>
    <row r="354" spans="2:65" hidden="1">
      <c r="B354" s="45"/>
      <c r="C354" s="46"/>
      <c r="D354" s="46"/>
      <c r="E354" s="46"/>
      <c r="F354" s="46"/>
      <c r="G354" s="36" t="s">
        <v>302</v>
      </c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3"/>
      <c r="X354" s="33"/>
      <c r="Y354" s="33"/>
      <c r="Z354" s="33"/>
      <c r="AA354" s="33"/>
      <c r="AB354" s="33"/>
      <c r="AC354" s="33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</row>
    <row r="355" spans="2:65" hidden="1">
      <c r="B355" s="45"/>
      <c r="C355" s="46"/>
      <c r="D355" s="46"/>
      <c r="E355" s="46"/>
      <c r="F355" s="46"/>
      <c r="G355" s="36" t="s">
        <v>303</v>
      </c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3"/>
      <c r="X355" s="33"/>
      <c r="Y355" s="33"/>
      <c r="Z355" s="33"/>
      <c r="AA355" s="33"/>
      <c r="AB355" s="33"/>
      <c r="AC355" s="33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</row>
    <row r="356" spans="2:65" hidden="1">
      <c r="B356" s="45"/>
      <c r="C356" s="46"/>
      <c r="D356" s="46"/>
      <c r="E356" s="46"/>
      <c r="F356" s="46"/>
      <c r="G356" s="36" t="s">
        <v>304</v>
      </c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3"/>
      <c r="X356" s="33"/>
      <c r="Y356" s="33"/>
      <c r="Z356" s="33"/>
      <c r="AA356" s="33"/>
      <c r="AB356" s="33"/>
      <c r="AC356" s="33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</row>
    <row r="357" spans="2:65" hidden="1">
      <c r="B357" s="45"/>
      <c r="C357" s="46"/>
      <c r="D357" s="46"/>
      <c r="E357" s="46"/>
      <c r="F357" s="46"/>
      <c r="G357" s="36" t="s">
        <v>305</v>
      </c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3"/>
      <c r="X357" s="33"/>
      <c r="Y357" s="33"/>
      <c r="Z357" s="33"/>
      <c r="AA357" s="33"/>
      <c r="AB357" s="33"/>
      <c r="AC357" s="33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</row>
    <row r="358" spans="2:65" hidden="1">
      <c r="B358" s="45"/>
      <c r="C358" s="46"/>
      <c r="D358" s="46"/>
      <c r="E358" s="46"/>
      <c r="F358" s="46"/>
      <c r="G358" s="36" t="s">
        <v>275</v>
      </c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3"/>
      <c r="X358" s="33"/>
      <c r="Y358" s="33"/>
      <c r="Z358" s="33"/>
      <c r="AA358" s="33"/>
      <c r="AB358" s="33"/>
      <c r="AC358" s="33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</row>
    <row r="359" spans="2:65" hidden="1">
      <c r="B359" s="45" t="s">
        <v>255</v>
      </c>
      <c r="C359" s="46"/>
      <c r="D359" s="46"/>
      <c r="E359" s="46"/>
      <c r="F359" s="46"/>
      <c r="G359" s="36" t="s">
        <v>307</v>
      </c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3" t="s">
        <v>283</v>
      </c>
      <c r="X359" s="33"/>
      <c r="Y359" s="33"/>
      <c r="Z359" s="33"/>
      <c r="AA359" s="33"/>
      <c r="AB359" s="33"/>
      <c r="AC359" s="33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5"/>
    </row>
    <row r="360" spans="2:65" hidden="1">
      <c r="B360" s="45" t="s">
        <v>256</v>
      </c>
      <c r="C360" s="46"/>
      <c r="D360" s="46"/>
      <c r="E360" s="46"/>
      <c r="F360" s="46"/>
      <c r="G360" s="36" t="s">
        <v>132</v>
      </c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3"/>
      <c r="X360" s="33"/>
      <c r="Y360" s="33"/>
      <c r="Z360" s="33"/>
      <c r="AA360" s="33"/>
      <c r="AB360" s="33"/>
      <c r="AC360" s="33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5"/>
    </row>
    <row r="361" spans="2:65" hidden="1">
      <c r="B361" s="45"/>
      <c r="C361" s="46"/>
      <c r="D361" s="46"/>
      <c r="E361" s="46"/>
      <c r="F361" s="46"/>
      <c r="G361" s="36" t="s">
        <v>133</v>
      </c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3"/>
      <c r="X361" s="33"/>
      <c r="Y361" s="33"/>
      <c r="Z361" s="33"/>
      <c r="AA361" s="33"/>
      <c r="AB361" s="33"/>
      <c r="AC361" s="33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5"/>
    </row>
    <row r="362" spans="2:65" hidden="1">
      <c r="B362" s="45"/>
      <c r="C362" s="46"/>
      <c r="D362" s="46"/>
      <c r="E362" s="46"/>
      <c r="F362" s="46"/>
      <c r="G362" s="36" t="s">
        <v>134</v>
      </c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3"/>
      <c r="X362" s="33"/>
      <c r="Y362" s="33"/>
      <c r="Z362" s="33"/>
      <c r="AA362" s="33"/>
      <c r="AB362" s="33"/>
      <c r="AC362" s="33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5"/>
    </row>
    <row r="363" spans="2:65" hidden="1">
      <c r="B363" s="45"/>
      <c r="C363" s="46"/>
      <c r="D363" s="46"/>
      <c r="E363" s="46"/>
      <c r="F363" s="46"/>
      <c r="G363" s="36" t="s">
        <v>308</v>
      </c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3"/>
      <c r="X363" s="33"/>
      <c r="Y363" s="33"/>
      <c r="Z363" s="33"/>
      <c r="AA363" s="33"/>
      <c r="AB363" s="33"/>
      <c r="AC363" s="33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5"/>
    </row>
    <row r="364" spans="2:65" hidden="1">
      <c r="B364" s="45" t="s">
        <v>309</v>
      </c>
      <c r="C364" s="46"/>
      <c r="D364" s="46"/>
      <c r="E364" s="46"/>
      <c r="F364" s="46"/>
      <c r="G364" s="36" t="s">
        <v>310</v>
      </c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3" t="s">
        <v>157</v>
      </c>
      <c r="X364" s="33"/>
      <c r="Y364" s="33"/>
      <c r="Z364" s="33"/>
      <c r="AA364" s="33"/>
      <c r="AB364" s="33"/>
      <c r="AC364" s="33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5"/>
    </row>
    <row r="365" spans="2:65" hidden="1">
      <c r="B365" s="45"/>
      <c r="C365" s="46"/>
      <c r="D365" s="46"/>
      <c r="E365" s="46"/>
      <c r="F365" s="46"/>
      <c r="G365" s="36" t="s">
        <v>137</v>
      </c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3"/>
      <c r="X365" s="33"/>
      <c r="Y365" s="33"/>
      <c r="Z365" s="33"/>
      <c r="AA365" s="33"/>
      <c r="AB365" s="33"/>
      <c r="AC365" s="33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5"/>
    </row>
    <row r="366" spans="2:65" hidden="1">
      <c r="B366" s="45" t="s">
        <v>311</v>
      </c>
      <c r="C366" s="46"/>
      <c r="D366" s="46"/>
      <c r="E366" s="46"/>
      <c r="F366" s="46"/>
      <c r="G366" s="36" t="s">
        <v>312</v>
      </c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50" t="s">
        <v>158</v>
      </c>
      <c r="X366" s="50"/>
      <c r="Y366" s="50"/>
      <c r="Z366" s="50"/>
      <c r="AA366" s="50"/>
      <c r="AB366" s="50"/>
      <c r="AC366" s="50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5"/>
    </row>
    <row r="367" spans="2:65" hidden="1">
      <c r="B367" s="45"/>
      <c r="C367" s="46"/>
      <c r="D367" s="46"/>
      <c r="E367" s="46"/>
      <c r="F367" s="46"/>
      <c r="G367" s="36" t="s">
        <v>245</v>
      </c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50"/>
      <c r="X367" s="50"/>
      <c r="Y367" s="50"/>
      <c r="Z367" s="50"/>
      <c r="AA367" s="50"/>
      <c r="AB367" s="50"/>
      <c r="AC367" s="50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5"/>
    </row>
    <row r="368" spans="2:65" hidden="1">
      <c r="B368" s="45"/>
      <c r="C368" s="46"/>
      <c r="D368" s="46"/>
      <c r="E368" s="46"/>
      <c r="F368" s="46"/>
      <c r="G368" s="36" t="s">
        <v>246</v>
      </c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50"/>
      <c r="X368" s="50"/>
      <c r="Y368" s="50"/>
      <c r="Z368" s="50"/>
      <c r="AA368" s="50"/>
      <c r="AB368" s="50"/>
      <c r="AC368" s="50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5"/>
    </row>
    <row r="369" spans="2:65" hidden="1">
      <c r="B369" s="45" t="s">
        <v>314</v>
      </c>
      <c r="C369" s="46"/>
      <c r="D369" s="46"/>
      <c r="E369" s="46"/>
      <c r="F369" s="46"/>
      <c r="G369" s="36" t="s">
        <v>313</v>
      </c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3"/>
      <c r="X369" s="33"/>
      <c r="Y369" s="33"/>
      <c r="Z369" s="33"/>
      <c r="AA369" s="33"/>
      <c r="AB369" s="33"/>
      <c r="AC369" s="33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</row>
    <row r="370" spans="2:65" hidden="1">
      <c r="B370" s="45"/>
      <c r="C370" s="46"/>
      <c r="D370" s="46"/>
      <c r="E370" s="46"/>
      <c r="F370" s="46"/>
      <c r="G370" s="36" t="s">
        <v>144</v>
      </c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3"/>
      <c r="X370" s="33"/>
      <c r="Y370" s="33"/>
      <c r="Z370" s="33"/>
      <c r="AA370" s="33"/>
      <c r="AB370" s="33"/>
      <c r="AC370" s="33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</row>
    <row r="371" spans="2:65" hidden="1">
      <c r="B371" s="45"/>
      <c r="C371" s="46"/>
      <c r="D371" s="46"/>
      <c r="E371" s="46"/>
      <c r="F371" s="46"/>
      <c r="G371" s="36" t="s">
        <v>145</v>
      </c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3"/>
      <c r="X371" s="33"/>
      <c r="Y371" s="33"/>
      <c r="Z371" s="33"/>
      <c r="AA371" s="33"/>
      <c r="AB371" s="33"/>
      <c r="AC371" s="33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</row>
    <row r="372" spans="2:65" hidden="1">
      <c r="B372" s="45"/>
      <c r="C372" s="46"/>
      <c r="D372" s="46"/>
      <c r="E372" s="46"/>
      <c r="F372" s="46"/>
      <c r="G372" s="36" t="s">
        <v>146</v>
      </c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3"/>
      <c r="X372" s="33"/>
      <c r="Y372" s="33"/>
      <c r="Z372" s="33"/>
      <c r="AA372" s="33"/>
      <c r="AB372" s="33"/>
      <c r="AC372" s="33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</row>
    <row r="373" spans="2:65" hidden="1">
      <c r="B373" s="45" t="s">
        <v>257</v>
      </c>
      <c r="C373" s="46"/>
      <c r="D373" s="46"/>
      <c r="E373" s="46"/>
      <c r="F373" s="46"/>
      <c r="G373" s="36" t="s">
        <v>315</v>
      </c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3" t="s">
        <v>283</v>
      </c>
      <c r="X373" s="33"/>
      <c r="Y373" s="33"/>
      <c r="Z373" s="33"/>
      <c r="AA373" s="33"/>
      <c r="AB373" s="33"/>
      <c r="AC373" s="33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5"/>
    </row>
    <row r="374" spans="2:65" hidden="1">
      <c r="B374" s="45"/>
      <c r="C374" s="46"/>
      <c r="D374" s="46"/>
      <c r="E374" s="46"/>
      <c r="F374" s="46"/>
      <c r="G374" s="36" t="s">
        <v>316</v>
      </c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3"/>
      <c r="X374" s="33"/>
      <c r="Y374" s="33"/>
      <c r="Z374" s="33"/>
      <c r="AA374" s="33"/>
      <c r="AB374" s="33"/>
      <c r="AC374" s="33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5"/>
    </row>
    <row r="375" spans="2:65" hidden="1">
      <c r="B375" s="45"/>
      <c r="C375" s="46"/>
      <c r="D375" s="46"/>
      <c r="E375" s="46"/>
      <c r="F375" s="46"/>
      <c r="G375" s="36" t="s">
        <v>105</v>
      </c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3"/>
      <c r="X375" s="33"/>
      <c r="Y375" s="33"/>
      <c r="Z375" s="33"/>
      <c r="AA375" s="33"/>
      <c r="AB375" s="33"/>
      <c r="AC375" s="33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5"/>
    </row>
    <row r="376" spans="2:65" hidden="1">
      <c r="B376" s="45" t="s">
        <v>319</v>
      </c>
      <c r="C376" s="46"/>
      <c r="D376" s="46"/>
      <c r="E376" s="46"/>
      <c r="F376" s="46"/>
      <c r="G376" s="36" t="s">
        <v>317</v>
      </c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3" t="s">
        <v>283</v>
      </c>
      <c r="X376" s="33"/>
      <c r="Y376" s="33"/>
      <c r="Z376" s="33"/>
      <c r="AA376" s="33"/>
      <c r="AB376" s="33"/>
      <c r="AC376" s="33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5"/>
    </row>
    <row r="377" spans="2:65" hidden="1">
      <c r="B377" s="45"/>
      <c r="C377" s="46"/>
      <c r="D377" s="46"/>
      <c r="E377" s="46"/>
      <c r="F377" s="46"/>
      <c r="G377" s="36" t="s">
        <v>318</v>
      </c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3"/>
      <c r="X377" s="33"/>
      <c r="Y377" s="33"/>
      <c r="Z377" s="33"/>
      <c r="AA377" s="33"/>
      <c r="AB377" s="33"/>
      <c r="AC377" s="33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5"/>
    </row>
    <row r="378" spans="2:65" hidden="1">
      <c r="B378" s="45" t="s">
        <v>320</v>
      </c>
      <c r="C378" s="46"/>
      <c r="D378" s="46"/>
      <c r="E378" s="46"/>
      <c r="F378" s="46"/>
      <c r="G378" s="36" t="s">
        <v>317</v>
      </c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3" t="s">
        <v>283</v>
      </c>
      <c r="X378" s="33"/>
      <c r="Y378" s="33"/>
      <c r="Z378" s="33"/>
      <c r="AA378" s="33"/>
      <c r="AB378" s="33"/>
      <c r="AC378" s="33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5"/>
    </row>
    <row r="379" spans="2:65" hidden="1">
      <c r="B379" s="45"/>
      <c r="C379" s="46"/>
      <c r="D379" s="46"/>
      <c r="E379" s="46"/>
      <c r="F379" s="46"/>
      <c r="G379" s="36" t="s">
        <v>321</v>
      </c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3"/>
      <c r="X379" s="33"/>
      <c r="Y379" s="33"/>
      <c r="Z379" s="33"/>
      <c r="AA379" s="33"/>
      <c r="AB379" s="33"/>
      <c r="AC379" s="33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5"/>
    </row>
    <row r="380" spans="2:65" hidden="1">
      <c r="B380" s="45" t="s">
        <v>323</v>
      </c>
      <c r="C380" s="46"/>
      <c r="D380" s="46"/>
      <c r="E380" s="46"/>
      <c r="F380" s="46"/>
      <c r="G380" s="36" t="s">
        <v>322</v>
      </c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50" t="s">
        <v>283</v>
      </c>
      <c r="X380" s="50"/>
      <c r="Y380" s="50"/>
      <c r="Z380" s="50"/>
      <c r="AA380" s="50"/>
      <c r="AB380" s="50"/>
      <c r="AC380" s="50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5"/>
    </row>
    <row r="381" spans="2:65" hidden="1">
      <c r="B381" s="45"/>
      <c r="C381" s="46"/>
      <c r="D381" s="46"/>
      <c r="E381" s="46"/>
      <c r="F381" s="46"/>
      <c r="G381" s="36" t="s">
        <v>291</v>
      </c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50"/>
      <c r="X381" s="50"/>
      <c r="Y381" s="50"/>
      <c r="Z381" s="50"/>
      <c r="AA381" s="50"/>
      <c r="AB381" s="50"/>
      <c r="AC381" s="50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5"/>
    </row>
    <row r="382" spans="2:65" hidden="1">
      <c r="B382" s="48"/>
      <c r="C382" s="49"/>
      <c r="D382" s="49"/>
      <c r="E382" s="49"/>
      <c r="F382" s="49"/>
      <c r="G382" s="47" t="s">
        <v>292</v>
      </c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51"/>
      <c r="X382" s="51"/>
      <c r="Y382" s="51"/>
      <c r="Z382" s="51"/>
      <c r="AA382" s="51"/>
      <c r="AB382" s="51"/>
      <c r="AC382" s="51"/>
      <c r="AD382" s="52"/>
      <c r="AE382" s="52"/>
      <c r="AF382" s="52"/>
      <c r="AG382" s="52"/>
      <c r="AH382" s="52"/>
      <c r="AI382" s="52"/>
      <c r="AJ382" s="52"/>
      <c r="AK382" s="52"/>
      <c r="AL382" s="52"/>
      <c r="AM382" s="52"/>
      <c r="AN382" s="52"/>
      <c r="AO382" s="52"/>
      <c r="AP382" s="52"/>
      <c r="AQ382" s="52"/>
      <c r="AR382" s="52"/>
      <c r="AS382" s="52"/>
      <c r="AT382" s="52"/>
      <c r="AU382" s="52"/>
      <c r="AV382" s="52"/>
      <c r="AW382" s="52"/>
      <c r="AX382" s="52"/>
      <c r="AY382" s="52"/>
      <c r="AZ382" s="52"/>
      <c r="BA382" s="52"/>
      <c r="BB382" s="52"/>
      <c r="BC382" s="52"/>
      <c r="BD382" s="52"/>
      <c r="BE382" s="52"/>
      <c r="BF382" s="52"/>
      <c r="BG382" s="52"/>
      <c r="BH382" s="52"/>
      <c r="BI382" s="52"/>
      <c r="BJ382" s="52"/>
      <c r="BK382" s="52"/>
      <c r="BL382" s="52"/>
      <c r="BM382" s="53"/>
    </row>
    <row r="383" spans="2:65" hidden="1">
      <c r="B383" s="45" t="s">
        <v>260</v>
      </c>
      <c r="C383" s="46"/>
      <c r="D383" s="46"/>
      <c r="E383" s="46"/>
      <c r="F383" s="46"/>
      <c r="G383" s="36" t="s">
        <v>324</v>
      </c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3"/>
      <c r="X383" s="33"/>
      <c r="Y383" s="33"/>
      <c r="Z383" s="33"/>
      <c r="AA383" s="33"/>
      <c r="AB383" s="33"/>
      <c r="AC383" s="33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5"/>
    </row>
    <row r="384" spans="2:65" hidden="1">
      <c r="B384" s="45"/>
      <c r="C384" s="46"/>
      <c r="D384" s="46"/>
      <c r="E384" s="46"/>
      <c r="F384" s="46"/>
      <c r="G384" s="36" t="s">
        <v>325</v>
      </c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3"/>
      <c r="X384" s="33"/>
      <c r="Y384" s="33"/>
      <c r="Z384" s="33"/>
      <c r="AA384" s="33"/>
      <c r="AB384" s="33"/>
      <c r="AC384" s="33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5"/>
    </row>
    <row r="385" spans="2:65" hidden="1">
      <c r="B385" s="45"/>
      <c r="C385" s="46"/>
      <c r="D385" s="46"/>
      <c r="E385" s="46"/>
      <c r="F385" s="46"/>
      <c r="G385" s="36" t="s">
        <v>105</v>
      </c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3"/>
      <c r="X385" s="33"/>
      <c r="Y385" s="33"/>
      <c r="Z385" s="33"/>
      <c r="AA385" s="33"/>
      <c r="AB385" s="33"/>
      <c r="AC385" s="33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5"/>
    </row>
    <row r="386" spans="2:65" hidden="1">
      <c r="B386" s="45" t="s">
        <v>328</v>
      </c>
      <c r="C386" s="46"/>
      <c r="D386" s="46"/>
      <c r="E386" s="46"/>
      <c r="F386" s="46"/>
      <c r="G386" s="36" t="s">
        <v>326</v>
      </c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3" t="s">
        <v>283</v>
      </c>
      <c r="X386" s="33"/>
      <c r="Y386" s="33"/>
      <c r="Z386" s="33"/>
      <c r="AA386" s="33"/>
      <c r="AB386" s="33"/>
      <c r="AC386" s="33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5"/>
    </row>
    <row r="387" spans="2:65" hidden="1">
      <c r="B387" s="45"/>
      <c r="C387" s="46"/>
      <c r="D387" s="46"/>
      <c r="E387" s="46"/>
      <c r="F387" s="46"/>
      <c r="G387" s="36" t="s">
        <v>275</v>
      </c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3"/>
      <c r="X387" s="33"/>
      <c r="Y387" s="33"/>
      <c r="Z387" s="33"/>
      <c r="AA387" s="33"/>
      <c r="AB387" s="33"/>
      <c r="AC387" s="33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5"/>
    </row>
    <row r="388" spans="2:65" hidden="1">
      <c r="B388" s="45" t="s">
        <v>329</v>
      </c>
      <c r="C388" s="46"/>
      <c r="D388" s="46"/>
      <c r="E388" s="46"/>
      <c r="F388" s="46"/>
      <c r="G388" s="36" t="s">
        <v>327</v>
      </c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3" t="s">
        <v>283</v>
      </c>
      <c r="X388" s="33"/>
      <c r="Y388" s="33"/>
      <c r="Z388" s="33"/>
      <c r="AA388" s="33"/>
      <c r="AB388" s="33"/>
      <c r="AC388" s="33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5"/>
    </row>
    <row r="389" spans="2:65" hidden="1">
      <c r="B389" s="45"/>
      <c r="C389" s="46"/>
      <c r="D389" s="46"/>
      <c r="E389" s="46"/>
      <c r="F389" s="46"/>
      <c r="G389" s="36" t="s">
        <v>90</v>
      </c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3"/>
      <c r="X389" s="33"/>
      <c r="Y389" s="33"/>
      <c r="Z389" s="33"/>
      <c r="AA389" s="33"/>
      <c r="AB389" s="33"/>
      <c r="AC389" s="33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5"/>
    </row>
    <row r="390" spans="2:65" hidden="1">
      <c r="B390" s="45" t="s">
        <v>331</v>
      </c>
      <c r="C390" s="46"/>
      <c r="D390" s="46"/>
      <c r="E390" s="46"/>
      <c r="F390" s="46"/>
      <c r="G390" s="36" t="s">
        <v>253</v>
      </c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3"/>
      <c r="X390" s="33"/>
      <c r="Y390" s="33"/>
      <c r="Z390" s="33"/>
      <c r="AA390" s="33"/>
      <c r="AB390" s="33"/>
      <c r="AC390" s="33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5"/>
    </row>
    <row r="391" spans="2:65" hidden="1">
      <c r="B391" s="45"/>
      <c r="C391" s="46"/>
      <c r="D391" s="46"/>
      <c r="E391" s="46"/>
      <c r="F391" s="46"/>
      <c r="G391" s="36" t="s">
        <v>330</v>
      </c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3"/>
      <c r="X391" s="33"/>
      <c r="Y391" s="33"/>
      <c r="Z391" s="33"/>
      <c r="AA391" s="33"/>
      <c r="AB391" s="33"/>
      <c r="AC391" s="33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5"/>
    </row>
    <row r="392" spans="2:65" hidden="1">
      <c r="B392" s="45"/>
      <c r="C392" s="46"/>
      <c r="D392" s="46"/>
      <c r="E392" s="46"/>
      <c r="F392" s="46"/>
      <c r="G392" s="36" t="s">
        <v>105</v>
      </c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3"/>
      <c r="X392" s="33"/>
      <c r="Y392" s="33"/>
      <c r="Z392" s="33"/>
      <c r="AA392" s="33"/>
      <c r="AB392" s="33"/>
      <c r="AC392" s="33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5"/>
    </row>
    <row r="393" spans="2:65" hidden="1">
      <c r="B393" s="45" t="s">
        <v>332</v>
      </c>
      <c r="C393" s="46"/>
      <c r="D393" s="46"/>
      <c r="E393" s="46"/>
      <c r="F393" s="46"/>
      <c r="G393" s="36" t="s">
        <v>317</v>
      </c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3" t="s">
        <v>283</v>
      </c>
      <c r="X393" s="33"/>
      <c r="Y393" s="33"/>
      <c r="Z393" s="33"/>
      <c r="AA393" s="33"/>
      <c r="AB393" s="33"/>
      <c r="AC393" s="33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5"/>
    </row>
    <row r="394" spans="2:65" hidden="1">
      <c r="B394" s="45"/>
      <c r="C394" s="46"/>
      <c r="D394" s="46"/>
      <c r="E394" s="46"/>
      <c r="F394" s="46"/>
      <c r="G394" s="36" t="s">
        <v>318</v>
      </c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3"/>
      <c r="X394" s="33"/>
      <c r="Y394" s="33"/>
      <c r="Z394" s="33"/>
      <c r="AA394" s="33"/>
      <c r="AB394" s="33"/>
      <c r="AC394" s="33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5"/>
    </row>
    <row r="395" spans="2:65" hidden="1">
      <c r="B395" s="45" t="s">
        <v>333</v>
      </c>
      <c r="C395" s="46"/>
      <c r="D395" s="46"/>
      <c r="E395" s="46"/>
      <c r="F395" s="46"/>
      <c r="G395" s="36" t="s">
        <v>317</v>
      </c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3" t="s">
        <v>283</v>
      </c>
      <c r="X395" s="33"/>
      <c r="Y395" s="33"/>
      <c r="Z395" s="33"/>
      <c r="AA395" s="33"/>
      <c r="AB395" s="33"/>
      <c r="AC395" s="33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5"/>
    </row>
    <row r="396" spans="2:65" hidden="1">
      <c r="B396" s="45"/>
      <c r="C396" s="46"/>
      <c r="D396" s="46"/>
      <c r="E396" s="46"/>
      <c r="F396" s="46"/>
      <c r="G396" s="36" t="s">
        <v>321</v>
      </c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3"/>
      <c r="X396" s="33"/>
      <c r="Y396" s="33"/>
      <c r="Z396" s="33"/>
      <c r="AA396" s="33"/>
      <c r="AB396" s="33"/>
      <c r="AC396" s="33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5"/>
    </row>
    <row r="397" spans="2:65" hidden="1">
      <c r="B397" s="45" t="s">
        <v>334</v>
      </c>
      <c r="C397" s="46"/>
      <c r="D397" s="46"/>
      <c r="E397" s="46"/>
      <c r="F397" s="46"/>
      <c r="G397" s="36" t="s">
        <v>322</v>
      </c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50" t="s">
        <v>283</v>
      </c>
      <c r="X397" s="50"/>
      <c r="Y397" s="50"/>
      <c r="Z397" s="50"/>
      <c r="AA397" s="50"/>
      <c r="AB397" s="50"/>
      <c r="AC397" s="50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5"/>
    </row>
    <row r="398" spans="2:65" hidden="1">
      <c r="B398" s="45"/>
      <c r="C398" s="46"/>
      <c r="D398" s="46"/>
      <c r="E398" s="46"/>
      <c r="F398" s="46"/>
      <c r="G398" s="36" t="s">
        <v>291</v>
      </c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50"/>
      <c r="X398" s="50"/>
      <c r="Y398" s="50"/>
      <c r="Z398" s="50"/>
      <c r="AA398" s="50"/>
      <c r="AB398" s="50"/>
      <c r="AC398" s="50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5"/>
    </row>
    <row r="399" spans="2:65" hidden="1">
      <c r="B399" s="45"/>
      <c r="C399" s="46"/>
      <c r="D399" s="46"/>
      <c r="E399" s="46"/>
      <c r="F399" s="46"/>
      <c r="G399" s="36" t="s">
        <v>292</v>
      </c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50"/>
      <c r="X399" s="50"/>
      <c r="Y399" s="50"/>
      <c r="Z399" s="50"/>
      <c r="AA399" s="50"/>
      <c r="AB399" s="50"/>
      <c r="AC399" s="50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5"/>
    </row>
    <row r="400" spans="2:65" hidden="1">
      <c r="B400" s="45" t="s">
        <v>335</v>
      </c>
      <c r="C400" s="46"/>
      <c r="D400" s="46"/>
      <c r="E400" s="46"/>
      <c r="F400" s="46"/>
      <c r="G400" s="36" t="s">
        <v>336</v>
      </c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3"/>
      <c r="X400" s="33"/>
      <c r="Y400" s="33"/>
      <c r="Z400" s="33"/>
      <c r="AA400" s="33"/>
      <c r="AB400" s="33"/>
      <c r="AC400" s="33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5"/>
    </row>
    <row r="401" spans="2:65" hidden="1">
      <c r="B401" s="45"/>
      <c r="C401" s="46"/>
      <c r="D401" s="46"/>
      <c r="E401" s="46"/>
      <c r="F401" s="46"/>
      <c r="G401" s="36" t="s">
        <v>337</v>
      </c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3"/>
      <c r="X401" s="33"/>
      <c r="Y401" s="33"/>
      <c r="Z401" s="33"/>
      <c r="AA401" s="33"/>
      <c r="AB401" s="33"/>
      <c r="AC401" s="33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5"/>
    </row>
    <row r="402" spans="2:65" hidden="1">
      <c r="B402" s="45"/>
      <c r="C402" s="46"/>
      <c r="D402" s="46"/>
      <c r="E402" s="46"/>
      <c r="F402" s="46"/>
      <c r="G402" s="36" t="s">
        <v>338</v>
      </c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3"/>
      <c r="X402" s="33"/>
      <c r="Y402" s="33"/>
      <c r="Z402" s="33"/>
      <c r="AA402" s="33"/>
      <c r="AB402" s="33"/>
      <c r="AC402" s="33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5"/>
    </row>
    <row r="403" spans="2:65" hidden="1">
      <c r="B403" s="45"/>
      <c r="C403" s="46"/>
      <c r="D403" s="46"/>
      <c r="E403" s="46"/>
      <c r="F403" s="46"/>
      <c r="G403" s="36" t="s">
        <v>105</v>
      </c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3"/>
      <c r="X403" s="33"/>
      <c r="Y403" s="33"/>
      <c r="Z403" s="33"/>
      <c r="AA403" s="33"/>
      <c r="AB403" s="33"/>
      <c r="AC403" s="33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5"/>
    </row>
    <row r="404" spans="2:65" hidden="1">
      <c r="B404" s="45" t="s">
        <v>339</v>
      </c>
      <c r="C404" s="46"/>
      <c r="D404" s="46"/>
      <c r="E404" s="46"/>
      <c r="F404" s="46"/>
      <c r="G404" s="36" t="s">
        <v>317</v>
      </c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3" t="s">
        <v>283</v>
      </c>
      <c r="X404" s="33"/>
      <c r="Y404" s="33"/>
      <c r="Z404" s="33"/>
      <c r="AA404" s="33"/>
      <c r="AB404" s="33"/>
      <c r="AC404" s="33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5"/>
    </row>
    <row r="405" spans="2:65" hidden="1">
      <c r="B405" s="45"/>
      <c r="C405" s="46"/>
      <c r="D405" s="46"/>
      <c r="E405" s="46"/>
      <c r="F405" s="46"/>
      <c r="G405" s="36" t="s">
        <v>318</v>
      </c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3"/>
      <c r="X405" s="33"/>
      <c r="Y405" s="33"/>
      <c r="Z405" s="33"/>
      <c r="AA405" s="33"/>
      <c r="AB405" s="33"/>
      <c r="AC405" s="33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5"/>
    </row>
    <row r="406" spans="2:65" hidden="1">
      <c r="B406" s="45" t="s">
        <v>340</v>
      </c>
      <c r="C406" s="46"/>
      <c r="D406" s="46"/>
      <c r="E406" s="46"/>
      <c r="F406" s="46"/>
      <c r="G406" s="36" t="s">
        <v>317</v>
      </c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3" t="s">
        <v>283</v>
      </c>
      <c r="X406" s="33"/>
      <c r="Y406" s="33"/>
      <c r="Z406" s="33"/>
      <c r="AA406" s="33"/>
      <c r="AB406" s="33"/>
      <c r="AC406" s="33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5"/>
    </row>
    <row r="407" spans="2:65" hidden="1">
      <c r="B407" s="45"/>
      <c r="C407" s="46"/>
      <c r="D407" s="46"/>
      <c r="E407" s="46"/>
      <c r="F407" s="46"/>
      <c r="G407" s="36" t="s">
        <v>321</v>
      </c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3"/>
      <c r="X407" s="33"/>
      <c r="Y407" s="33"/>
      <c r="Z407" s="33"/>
      <c r="AA407" s="33"/>
      <c r="AB407" s="33"/>
      <c r="AC407" s="33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5"/>
    </row>
    <row r="408" spans="2:65" hidden="1">
      <c r="B408" s="45" t="s">
        <v>341</v>
      </c>
      <c r="C408" s="46"/>
      <c r="D408" s="46"/>
      <c r="E408" s="46"/>
      <c r="F408" s="46"/>
      <c r="G408" s="36" t="s">
        <v>322</v>
      </c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50" t="s">
        <v>283</v>
      </c>
      <c r="X408" s="50"/>
      <c r="Y408" s="50"/>
      <c r="Z408" s="50"/>
      <c r="AA408" s="50"/>
      <c r="AB408" s="50"/>
      <c r="AC408" s="50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5"/>
    </row>
    <row r="409" spans="2:65" hidden="1">
      <c r="B409" s="45"/>
      <c r="C409" s="46"/>
      <c r="D409" s="46"/>
      <c r="E409" s="46"/>
      <c r="F409" s="46"/>
      <c r="G409" s="36" t="s">
        <v>291</v>
      </c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50"/>
      <c r="X409" s="50"/>
      <c r="Y409" s="50"/>
      <c r="Z409" s="50"/>
      <c r="AA409" s="50"/>
      <c r="AB409" s="50"/>
      <c r="AC409" s="50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5"/>
    </row>
    <row r="410" spans="2:65" hidden="1">
      <c r="B410" s="45"/>
      <c r="C410" s="46"/>
      <c r="D410" s="46"/>
      <c r="E410" s="46"/>
      <c r="F410" s="46"/>
      <c r="G410" s="36" t="s">
        <v>292</v>
      </c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50"/>
      <c r="X410" s="50"/>
      <c r="Y410" s="50"/>
      <c r="Z410" s="50"/>
      <c r="AA410" s="50"/>
      <c r="AB410" s="50"/>
      <c r="AC410" s="50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5"/>
    </row>
    <row r="411" spans="2:65" hidden="1">
      <c r="B411" s="45" t="s">
        <v>342</v>
      </c>
      <c r="C411" s="46"/>
      <c r="D411" s="46"/>
      <c r="E411" s="46"/>
      <c r="F411" s="46"/>
      <c r="G411" s="36" t="s">
        <v>50</v>
      </c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3" t="s">
        <v>283</v>
      </c>
      <c r="X411" s="33"/>
      <c r="Y411" s="33"/>
      <c r="Z411" s="33"/>
      <c r="AA411" s="33"/>
      <c r="AB411" s="33"/>
      <c r="AC411" s="33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5"/>
    </row>
    <row r="412" spans="2:65" hidden="1">
      <c r="B412" s="45" t="s">
        <v>344</v>
      </c>
      <c r="C412" s="46"/>
      <c r="D412" s="46"/>
      <c r="E412" s="46"/>
      <c r="F412" s="46"/>
      <c r="G412" s="36" t="s">
        <v>54</v>
      </c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3" t="s">
        <v>264</v>
      </c>
      <c r="X412" s="33"/>
      <c r="Y412" s="33"/>
      <c r="Z412" s="33"/>
      <c r="AA412" s="33"/>
      <c r="AB412" s="33"/>
      <c r="AC412" s="33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5"/>
    </row>
    <row r="413" spans="2:65" hidden="1">
      <c r="B413" s="45"/>
      <c r="C413" s="46"/>
      <c r="D413" s="46"/>
      <c r="E413" s="46"/>
      <c r="F413" s="46"/>
      <c r="G413" s="36" t="s">
        <v>55</v>
      </c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3"/>
      <c r="X413" s="33"/>
      <c r="Y413" s="33"/>
      <c r="Z413" s="33"/>
      <c r="AA413" s="33"/>
      <c r="AB413" s="33"/>
      <c r="AC413" s="33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5"/>
    </row>
    <row r="414" spans="2:65" hidden="1">
      <c r="B414" s="45"/>
      <c r="C414" s="46"/>
      <c r="D414" s="46"/>
      <c r="E414" s="46"/>
      <c r="F414" s="46"/>
      <c r="G414" s="36" t="s">
        <v>343</v>
      </c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3"/>
      <c r="X414" s="33"/>
      <c r="Y414" s="33"/>
      <c r="Z414" s="33"/>
      <c r="AA414" s="33"/>
      <c r="AB414" s="33"/>
      <c r="AC414" s="33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5"/>
    </row>
    <row r="415" spans="2:65" hidden="1">
      <c r="B415" s="45"/>
      <c r="C415" s="46"/>
      <c r="D415" s="46"/>
      <c r="E415" s="46"/>
      <c r="F415" s="46"/>
      <c r="G415" s="36" t="s">
        <v>259</v>
      </c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3"/>
      <c r="X415" s="33"/>
      <c r="Y415" s="33"/>
      <c r="Z415" s="33"/>
      <c r="AA415" s="33"/>
      <c r="AB415" s="33"/>
      <c r="AC415" s="33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5"/>
    </row>
    <row r="416" spans="2:65" hidden="1">
      <c r="B416" s="45" t="s">
        <v>348</v>
      </c>
      <c r="C416" s="46"/>
      <c r="D416" s="46"/>
      <c r="E416" s="46"/>
      <c r="F416" s="46"/>
      <c r="G416" s="36" t="s">
        <v>120</v>
      </c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3"/>
      <c r="X416" s="33"/>
      <c r="Y416" s="33"/>
      <c r="Z416" s="33"/>
      <c r="AA416" s="33"/>
      <c r="AB416" s="33"/>
      <c r="AC416" s="33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</row>
    <row r="417" spans="2:65" hidden="1">
      <c r="B417" s="45"/>
      <c r="C417" s="46"/>
      <c r="D417" s="46"/>
      <c r="E417" s="46"/>
      <c r="F417" s="46"/>
      <c r="G417" s="36" t="s">
        <v>121</v>
      </c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3"/>
      <c r="X417" s="33"/>
      <c r="Y417" s="33"/>
      <c r="Z417" s="33"/>
      <c r="AA417" s="33"/>
      <c r="AB417" s="33"/>
      <c r="AC417" s="33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</row>
    <row r="418" spans="2:65" hidden="1">
      <c r="B418" s="45"/>
      <c r="C418" s="46"/>
      <c r="D418" s="46"/>
      <c r="E418" s="46"/>
      <c r="F418" s="46"/>
      <c r="G418" s="36" t="s">
        <v>122</v>
      </c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3"/>
      <c r="X418" s="33"/>
      <c r="Y418" s="33"/>
      <c r="Z418" s="33"/>
      <c r="AA418" s="33"/>
      <c r="AB418" s="33"/>
      <c r="AC418" s="33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</row>
    <row r="419" spans="2:65" hidden="1">
      <c r="B419" s="45"/>
      <c r="C419" s="46"/>
      <c r="D419" s="46"/>
      <c r="E419" s="46"/>
      <c r="F419" s="46"/>
      <c r="G419" s="36" t="s">
        <v>345</v>
      </c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3"/>
      <c r="X419" s="33"/>
      <c r="Y419" s="33"/>
      <c r="Z419" s="33"/>
      <c r="AA419" s="33"/>
      <c r="AB419" s="33"/>
      <c r="AC419" s="33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</row>
    <row r="420" spans="2:65" hidden="1">
      <c r="B420" s="45"/>
      <c r="C420" s="46"/>
      <c r="D420" s="46"/>
      <c r="E420" s="46"/>
      <c r="F420" s="46"/>
      <c r="G420" s="36" t="s">
        <v>346</v>
      </c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3"/>
      <c r="X420" s="33"/>
      <c r="Y420" s="33"/>
      <c r="Z420" s="33"/>
      <c r="AA420" s="33"/>
      <c r="AB420" s="33"/>
      <c r="AC420" s="33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</row>
    <row r="421" spans="2:65" hidden="1">
      <c r="B421" s="48"/>
      <c r="C421" s="49"/>
      <c r="D421" s="49"/>
      <c r="E421" s="49"/>
      <c r="F421" s="49"/>
      <c r="G421" s="47" t="s">
        <v>347</v>
      </c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56"/>
      <c r="X421" s="56"/>
      <c r="Y421" s="56"/>
      <c r="Z421" s="56"/>
      <c r="AA421" s="56"/>
      <c r="AB421" s="56"/>
      <c r="AC421" s="56"/>
      <c r="AD421" s="57"/>
      <c r="AE421" s="57"/>
      <c r="AF421" s="57"/>
      <c r="AG421" s="57"/>
      <c r="AH421" s="57"/>
      <c r="AI421" s="57"/>
      <c r="AJ421" s="57"/>
      <c r="AK421" s="57"/>
      <c r="AL421" s="57"/>
      <c r="AM421" s="57"/>
      <c r="AN421" s="57"/>
      <c r="AO421" s="57"/>
      <c r="AP421" s="57"/>
      <c r="AQ421" s="57"/>
      <c r="AR421" s="57"/>
      <c r="AS421" s="57"/>
      <c r="AT421" s="57"/>
      <c r="AU421" s="57"/>
      <c r="AV421" s="57"/>
      <c r="AW421" s="57"/>
      <c r="AX421" s="57"/>
      <c r="AY421" s="57"/>
      <c r="AZ421" s="57"/>
      <c r="BA421" s="57"/>
      <c r="BB421" s="57"/>
      <c r="BC421" s="57"/>
      <c r="BD421" s="57"/>
      <c r="BE421" s="57"/>
      <c r="BF421" s="57"/>
      <c r="BG421" s="57"/>
      <c r="BH421" s="57"/>
      <c r="BI421" s="57"/>
      <c r="BJ421" s="57"/>
      <c r="BK421" s="57"/>
      <c r="BL421" s="57"/>
      <c r="BM421" s="58"/>
    </row>
    <row r="425" spans="2:65" s="14" customFormat="1" ht="26.25"/>
  </sheetData>
  <mergeCells count="1327">
    <mergeCell ref="B6:V6"/>
    <mergeCell ref="W6:AC6"/>
    <mergeCell ref="AD6:AO6"/>
    <mergeCell ref="AP6:BA6"/>
    <mergeCell ref="AD13:AO13"/>
    <mergeCell ref="AP13:BA13"/>
    <mergeCell ref="G124:V124"/>
    <mergeCell ref="BB5:BM5"/>
    <mergeCell ref="BB10:BM12"/>
    <mergeCell ref="G11:V11"/>
    <mergeCell ref="G12:V12"/>
    <mergeCell ref="B1:BM1"/>
    <mergeCell ref="B3:V3"/>
    <mergeCell ref="W3:AC3"/>
    <mergeCell ref="AD3:AO3"/>
    <mergeCell ref="AP3:BA3"/>
    <mergeCell ref="BB3:BM3"/>
    <mergeCell ref="B4:V4"/>
    <mergeCell ref="W4:AC4"/>
    <mergeCell ref="AD4:AO4"/>
    <mergeCell ref="AP4:BA4"/>
    <mergeCell ref="BB4:BM4"/>
    <mergeCell ref="B5:V5"/>
    <mergeCell ref="W5:AC5"/>
    <mergeCell ref="AD5:AO5"/>
    <mergeCell ref="AP5:BA5"/>
    <mergeCell ref="G18:V18"/>
    <mergeCell ref="BB6:BM6"/>
    <mergeCell ref="B10:F12"/>
    <mergeCell ref="W10:AC12"/>
    <mergeCell ref="AD10:AO12"/>
    <mergeCell ref="G33:V33"/>
    <mergeCell ref="W34:AC37"/>
    <mergeCell ref="G114:V114"/>
    <mergeCell ref="G55:V55"/>
    <mergeCell ref="G30:V30"/>
    <mergeCell ref="G258:V258"/>
    <mergeCell ref="G259:V259"/>
    <mergeCell ref="G109:V109"/>
    <mergeCell ref="G110:V110"/>
    <mergeCell ref="AP10:BA12"/>
    <mergeCell ref="G57:V57"/>
    <mergeCell ref="G10:V10"/>
    <mergeCell ref="B13:F13"/>
    <mergeCell ref="G13:V13"/>
    <mergeCell ref="W13:AC13"/>
    <mergeCell ref="BB13:BM13"/>
    <mergeCell ref="BB16:BM18"/>
    <mergeCell ref="G15:V15"/>
    <mergeCell ref="G14:V14"/>
    <mergeCell ref="G121:V121"/>
    <mergeCell ref="G56:V56"/>
    <mergeCell ref="G123:V123"/>
    <mergeCell ref="BB121:BM123"/>
    <mergeCell ref="W16:AC18"/>
    <mergeCell ref="AD16:AO18"/>
    <mergeCell ref="AP16:BA18"/>
    <mergeCell ref="G119:V119"/>
    <mergeCell ref="G16:V16"/>
    <mergeCell ref="B19:F19"/>
    <mergeCell ref="G19:V19"/>
    <mergeCell ref="W19:AC19"/>
    <mergeCell ref="AD19:AO19"/>
    <mergeCell ref="BB31:BM33"/>
    <mergeCell ref="G208:V208"/>
    <mergeCell ref="G333:V333"/>
    <mergeCell ref="G31:V31"/>
    <mergeCell ref="G257:V257"/>
    <mergeCell ref="G108:V108"/>
    <mergeCell ref="B315:BM315"/>
    <mergeCell ref="B317:F323"/>
    <mergeCell ref="W317:AC323"/>
    <mergeCell ref="AD317:AO323"/>
    <mergeCell ref="B31:F33"/>
    <mergeCell ref="W31:AC33"/>
    <mergeCell ref="AD31:AO33"/>
    <mergeCell ref="AP31:BA33"/>
    <mergeCell ref="G207:V207"/>
    <mergeCell ref="G32:V32"/>
    <mergeCell ref="AD124:AO124"/>
    <mergeCell ref="AP124:BA124"/>
    <mergeCell ref="G37:V37"/>
    <mergeCell ref="B34:F37"/>
    <mergeCell ref="BB34:BM37"/>
    <mergeCell ref="BB203:BM203"/>
    <mergeCell ref="G35:V35"/>
    <mergeCell ref="G107:V107"/>
    <mergeCell ref="G34:V34"/>
    <mergeCell ref="AD34:AO37"/>
    <mergeCell ref="AP34:BA37"/>
    <mergeCell ref="W202:AC202"/>
    <mergeCell ref="AD202:AO202"/>
    <mergeCell ref="AP202:BA202"/>
    <mergeCell ref="BB202:BM202"/>
    <mergeCell ref="BB124:BM124"/>
    <mergeCell ref="G104:V104"/>
    <mergeCell ref="AD95:AO97"/>
    <mergeCell ref="AP95:BA97"/>
    <mergeCell ref="BB125:BM127"/>
    <mergeCell ref="BB85:BM87"/>
    <mergeCell ref="AD85:AO87"/>
    <mergeCell ref="AP85:BA87"/>
    <mergeCell ref="AP94:BA94"/>
    <mergeCell ref="G97:V97"/>
    <mergeCell ref="AP104:BA106"/>
    <mergeCell ref="BB104:BM106"/>
    <mergeCell ref="AD107:AO110"/>
    <mergeCell ref="AP107:BA110"/>
    <mergeCell ref="AD38:AO40"/>
    <mergeCell ref="AP38:BA40"/>
    <mergeCell ref="G106:V106"/>
    <mergeCell ref="G38:V38"/>
    <mergeCell ref="BB45:BM48"/>
    <mergeCell ref="AP78:BA81"/>
    <mergeCell ref="G52:V52"/>
    <mergeCell ref="G113:V113"/>
    <mergeCell ref="G53:V53"/>
    <mergeCell ref="G116:V116"/>
    <mergeCell ref="G117:V117"/>
    <mergeCell ref="G122:V122"/>
    <mergeCell ref="G67:V67"/>
    <mergeCell ref="G84:V84"/>
    <mergeCell ref="G92:V92"/>
    <mergeCell ref="B120:BM120"/>
    <mergeCell ref="G125:V125"/>
    <mergeCell ref="G115:V115"/>
    <mergeCell ref="G54:V54"/>
    <mergeCell ref="AP125:BA127"/>
    <mergeCell ref="G78:V78"/>
    <mergeCell ref="B78:F81"/>
    <mergeCell ref="W78:AC81"/>
    <mergeCell ref="AD78:AO81"/>
    <mergeCell ref="G83:V83"/>
    <mergeCell ref="BB76:BM76"/>
    <mergeCell ref="AD77:AO77"/>
    <mergeCell ref="W67:AC77"/>
    <mergeCell ref="G74:V74"/>
    <mergeCell ref="AD74:AO74"/>
    <mergeCell ref="G69:V69"/>
    <mergeCell ref="G36:V36"/>
    <mergeCell ref="AD42:AO44"/>
    <mergeCell ref="AP42:BA44"/>
    <mergeCell ref="BB38:BM40"/>
    <mergeCell ref="G39:V39"/>
    <mergeCell ref="G51:V51"/>
    <mergeCell ref="B51:F55"/>
    <mergeCell ref="W51:AC55"/>
    <mergeCell ref="BB49:BM50"/>
    <mergeCell ref="W42:AC44"/>
    <mergeCell ref="B38:F40"/>
    <mergeCell ref="W38:AC40"/>
    <mergeCell ref="B41:F41"/>
    <mergeCell ref="G41:V41"/>
    <mergeCell ref="W41:AC41"/>
    <mergeCell ref="AD41:AO41"/>
    <mergeCell ref="BB41:BM41"/>
    <mergeCell ref="G40:V40"/>
    <mergeCell ref="AP41:BA41"/>
    <mergeCell ref="BB82:BM84"/>
    <mergeCell ref="G420:V420"/>
    <mergeCell ref="G330:V330"/>
    <mergeCell ref="G45:V45"/>
    <mergeCell ref="G331:V331"/>
    <mergeCell ref="G44:V44"/>
    <mergeCell ref="G418:V418"/>
    <mergeCell ref="W335:AC336"/>
    <mergeCell ref="B42:F44"/>
    <mergeCell ref="G201:V201"/>
    <mergeCell ref="G332:V332"/>
    <mergeCell ref="G205:V205"/>
    <mergeCell ref="G206:V206"/>
    <mergeCell ref="AP45:BA48"/>
    <mergeCell ref="G47:V47"/>
    <mergeCell ref="B45:F48"/>
    <mergeCell ref="W45:AC48"/>
    <mergeCell ref="AD45:AO48"/>
    <mergeCell ref="G419:V419"/>
    <mergeCell ref="G46:V46"/>
    <mergeCell ref="W205:AC205"/>
    <mergeCell ref="AD205:AO205"/>
    <mergeCell ref="AP205:BA205"/>
    <mergeCell ref="AD411:AO411"/>
    <mergeCell ref="AP411:BA411"/>
    <mergeCell ref="G323:V323"/>
    <mergeCell ref="G63:V63"/>
    <mergeCell ref="AD128:AO129"/>
    <mergeCell ref="AP128:BA129"/>
    <mergeCell ref="AP63:BA66"/>
    <mergeCell ref="G404:V404"/>
    <mergeCell ref="G65:V65"/>
    <mergeCell ref="G132:V132"/>
    <mergeCell ref="G417:V417"/>
    <mergeCell ref="G329:V329"/>
    <mergeCell ref="G48:V48"/>
    <mergeCell ref="G334:V334"/>
    <mergeCell ref="W334:AC334"/>
    <mergeCell ref="G416:V416"/>
    <mergeCell ref="G50:V50"/>
    <mergeCell ref="AD326:AO327"/>
    <mergeCell ref="G337:V337"/>
    <mergeCell ref="G415:V415"/>
    <mergeCell ref="G328:V328"/>
    <mergeCell ref="W131:AC131"/>
    <mergeCell ref="AD131:AO131"/>
    <mergeCell ref="B49:F50"/>
    <mergeCell ref="W49:AC50"/>
    <mergeCell ref="AD49:AO50"/>
    <mergeCell ref="AP49:BA50"/>
    <mergeCell ref="G49:V49"/>
    <mergeCell ref="AP206:BA206"/>
    <mergeCell ref="B125:F127"/>
    <mergeCell ref="B63:F66"/>
    <mergeCell ref="W63:AC66"/>
    <mergeCell ref="AD63:AO66"/>
    <mergeCell ref="G413:V413"/>
    <mergeCell ref="G414:V414"/>
    <mergeCell ref="G327:V327"/>
    <mergeCell ref="G127:V127"/>
    <mergeCell ref="G126:V126"/>
    <mergeCell ref="G339:V339"/>
    <mergeCell ref="G340:V340"/>
    <mergeCell ref="G341:V341"/>
    <mergeCell ref="G118:V118"/>
    <mergeCell ref="AP20:BA22"/>
    <mergeCell ref="BB20:BM22"/>
    <mergeCell ref="B14:F15"/>
    <mergeCell ref="W14:AC15"/>
    <mergeCell ref="AD14:AO15"/>
    <mergeCell ref="AP14:BA15"/>
    <mergeCell ref="BB14:BM15"/>
    <mergeCell ref="G22:V22"/>
    <mergeCell ref="G21:V21"/>
    <mergeCell ref="G20:V20"/>
    <mergeCell ref="G17:V17"/>
    <mergeCell ref="B20:F22"/>
    <mergeCell ref="W20:AC22"/>
    <mergeCell ref="AD20:AO22"/>
    <mergeCell ref="B23:F30"/>
    <mergeCell ref="W23:AC30"/>
    <mergeCell ref="AD23:AO30"/>
    <mergeCell ref="G27:V27"/>
    <mergeCell ref="G26:V26"/>
    <mergeCell ref="B16:F18"/>
    <mergeCell ref="G25:V25"/>
    <mergeCell ref="G24:V24"/>
    <mergeCell ref="G29:V29"/>
    <mergeCell ref="G28:V28"/>
    <mergeCell ref="AP19:BA19"/>
    <mergeCell ref="BB19:BM19"/>
    <mergeCell ref="G23:V23"/>
    <mergeCell ref="B411:F411"/>
    <mergeCell ref="G411:V411"/>
    <mergeCell ref="W411:AC411"/>
    <mergeCell ref="B128:F131"/>
    <mergeCell ref="W128:AC129"/>
    <mergeCell ref="G129:V129"/>
    <mergeCell ref="W125:AC127"/>
    <mergeCell ref="G407:V407"/>
    <mergeCell ref="G62:V62"/>
    <mergeCell ref="G408:V408"/>
    <mergeCell ref="G324:V324"/>
    <mergeCell ref="G61:V61"/>
    <mergeCell ref="G409:V409"/>
    <mergeCell ref="G343:V343"/>
    <mergeCell ref="G345:V345"/>
    <mergeCell ref="G346:V346"/>
    <mergeCell ref="G66:V66"/>
    <mergeCell ref="G405:V405"/>
    <mergeCell ref="G64:V64"/>
    <mergeCell ref="G406:V406"/>
    <mergeCell ref="G204:V204"/>
    <mergeCell ref="W204:AC204"/>
    <mergeCell ref="W324:AC325"/>
    <mergeCell ref="B82:F84"/>
    <mergeCell ref="B316:F316"/>
    <mergeCell ref="G87:V87"/>
    <mergeCell ref="B85:F87"/>
    <mergeCell ref="W85:AC87"/>
    <mergeCell ref="G386:V386"/>
    <mergeCell ref="G86:V86"/>
    <mergeCell ref="G316:V316"/>
    <mergeCell ref="W316:AC316"/>
    <mergeCell ref="BB411:BM411"/>
    <mergeCell ref="G58:V58"/>
    <mergeCell ref="G412:V412"/>
    <mergeCell ref="G326:V326"/>
    <mergeCell ref="G130:V130"/>
    <mergeCell ref="W130:AC130"/>
    <mergeCell ref="AD130:AO130"/>
    <mergeCell ref="AP130:BA130"/>
    <mergeCell ref="G410:V410"/>
    <mergeCell ref="G325:V325"/>
    <mergeCell ref="G59:V59"/>
    <mergeCell ref="BB63:BM66"/>
    <mergeCell ref="AD204:AO204"/>
    <mergeCell ref="AP204:BA204"/>
    <mergeCell ref="BB204:BM204"/>
    <mergeCell ref="BB334:BM334"/>
    <mergeCell ref="AP317:BA323"/>
    <mergeCell ref="BB317:BM323"/>
    <mergeCell ref="AD324:AO325"/>
    <mergeCell ref="G317:V317"/>
    <mergeCell ref="G81:V81"/>
    <mergeCell ref="G203:V203"/>
    <mergeCell ref="W203:AC203"/>
    <mergeCell ref="AD203:AO203"/>
    <mergeCell ref="AP203:BA203"/>
    <mergeCell ref="G401:V401"/>
    <mergeCell ref="G68:V68"/>
    <mergeCell ref="G402:V402"/>
    <mergeCell ref="G322:V322"/>
    <mergeCell ref="G403:V403"/>
    <mergeCell ref="G398:V398"/>
    <mergeCell ref="G320:V320"/>
    <mergeCell ref="G70:V70"/>
    <mergeCell ref="G400:V400"/>
    <mergeCell ref="G321:V321"/>
    <mergeCell ref="G394:V394"/>
    <mergeCell ref="G75:V75"/>
    <mergeCell ref="AP74:BA74"/>
    <mergeCell ref="G396:V396"/>
    <mergeCell ref="G73:V73"/>
    <mergeCell ref="G397:V397"/>
    <mergeCell ref="G72:V72"/>
    <mergeCell ref="W301:AC302"/>
    <mergeCell ref="AD301:AO302"/>
    <mergeCell ref="W206:AC206"/>
    <mergeCell ref="AD206:AO206"/>
    <mergeCell ref="G389:V389"/>
    <mergeCell ref="AD316:AO316"/>
    <mergeCell ref="AP316:BA316"/>
    <mergeCell ref="G82:V82"/>
    <mergeCell ref="W82:AC84"/>
    <mergeCell ref="AD82:AO84"/>
    <mergeCell ref="AP82:BA84"/>
    <mergeCell ref="AD330:AO331"/>
    <mergeCell ref="AD335:AO336"/>
    <mergeCell ref="AD76:AO76"/>
    <mergeCell ref="AP76:BA76"/>
    <mergeCell ref="AD75:AO75"/>
    <mergeCell ref="AP75:BA75"/>
    <mergeCell ref="G393:V393"/>
    <mergeCell ref="G77:V77"/>
    <mergeCell ref="G387:V387"/>
    <mergeCell ref="G388:V388"/>
    <mergeCell ref="AD125:AO127"/>
    <mergeCell ref="BB78:BM81"/>
    <mergeCell ref="G391:V391"/>
    <mergeCell ref="G318:V318"/>
    <mergeCell ref="G79:V79"/>
    <mergeCell ref="G390:V390"/>
    <mergeCell ref="AP324:BA325"/>
    <mergeCell ref="BB206:BM206"/>
    <mergeCell ref="BB75:BM75"/>
    <mergeCell ref="W339:AC341"/>
    <mergeCell ref="AP77:BA77"/>
    <mergeCell ref="BB77:BM77"/>
    <mergeCell ref="BB308:BM314"/>
    <mergeCell ref="BB303:BM303"/>
    <mergeCell ref="BB107:BM110"/>
    <mergeCell ref="G180:V180"/>
    <mergeCell ref="W180:AC180"/>
    <mergeCell ref="AD180:AO180"/>
    <mergeCell ref="AP180:BA180"/>
    <mergeCell ref="G182:V182"/>
    <mergeCell ref="G288:V288"/>
    <mergeCell ref="W281:AC283"/>
    <mergeCell ref="AD281:AO283"/>
    <mergeCell ref="G283:V283"/>
    <mergeCell ref="G279:V279"/>
    <mergeCell ref="G193:V193"/>
    <mergeCell ref="G319:V319"/>
    <mergeCell ref="G300:V300"/>
    <mergeCell ref="BB180:BM180"/>
    <mergeCell ref="G261:V261"/>
    <mergeCell ref="AD177:AO177"/>
    <mergeCell ref="BB130:BM130"/>
    <mergeCell ref="BB128:BM129"/>
    <mergeCell ref="B104:F106"/>
    <mergeCell ref="W104:AC106"/>
    <mergeCell ref="AD104:AO106"/>
    <mergeCell ref="AP304:BA307"/>
    <mergeCell ref="BB299:BM300"/>
    <mergeCell ref="BB293:BM296"/>
    <mergeCell ref="BB301:BM302"/>
    <mergeCell ref="W299:AC300"/>
    <mergeCell ref="G91:V91"/>
    <mergeCell ref="B303:F303"/>
    <mergeCell ref="G303:V303"/>
    <mergeCell ref="W303:AC303"/>
    <mergeCell ref="AD303:AO303"/>
    <mergeCell ref="AP303:BA303"/>
    <mergeCell ref="AD299:AO300"/>
    <mergeCell ref="AP299:BA300"/>
    <mergeCell ref="B94:F94"/>
    <mergeCell ref="G94:V94"/>
    <mergeCell ref="W94:AC94"/>
    <mergeCell ref="AD94:AO94"/>
    <mergeCell ref="BB205:BM205"/>
    <mergeCell ref="W98:AC101"/>
    <mergeCell ref="G260:V260"/>
    <mergeCell ref="G128:V128"/>
    <mergeCell ref="BB131:BM131"/>
    <mergeCell ref="W132:AC132"/>
    <mergeCell ref="AD132:AO132"/>
    <mergeCell ref="AP132:BA132"/>
    <mergeCell ref="BB132:BM132"/>
    <mergeCell ref="G105:V105"/>
    <mergeCell ref="AP131:BA131"/>
    <mergeCell ref="G131:V131"/>
    <mergeCell ref="B107:F110"/>
    <mergeCell ref="B111:F114"/>
    <mergeCell ref="B115:F119"/>
    <mergeCell ref="W115:AC119"/>
    <mergeCell ref="W111:AC114"/>
    <mergeCell ref="W107:AC110"/>
    <mergeCell ref="AD115:AO119"/>
    <mergeCell ref="AP115:BA119"/>
    <mergeCell ref="BB115:BM119"/>
    <mergeCell ref="AP102:BA103"/>
    <mergeCell ref="G299:V299"/>
    <mergeCell ref="G96:V96"/>
    <mergeCell ref="AD293:AO296"/>
    <mergeCell ref="AP293:BA296"/>
    <mergeCell ref="B297:F298"/>
    <mergeCell ref="W297:AC298"/>
    <mergeCell ref="W290:AC292"/>
    <mergeCell ref="AD290:AO292"/>
    <mergeCell ref="AP290:BA292"/>
    <mergeCell ref="BB290:BM292"/>
    <mergeCell ref="AD297:AO298"/>
    <mergeCell ref="AP297:BA298"/>
    <mergeCell ref="G298:V298"/>
    <mergeCell ref="BB297:BM298"/>
    <mergeCell ref="W293:AC296"/>
    <mergeCell ref="G296:V296"/>
    <mergeCell ref="B293:F296"/>
    <mergeCell ref="G297:V297"/>
    <mergeCell ref="AP178:BA178"/>
    <mergeCell ref="BB178:BM178"/>
    <mergeCell ref="B290:F292"/>
    <mergeCell ref="B98:F101"/>
    <mergeCell ref="B88:F93"/>
    <mergeCell ref="W88:AC93"/>
    <mergeCell ref="G93:V93"/>
    <mergeCell ref="G90:V90"/>
    <mergeCell ref="G88:V88"/>
    <mergeCell ref="BB98:BM101"/>
    <mergeCell ref="G102:V102"/>
    <mergeCell ref="G101:V101"/>
    <mergeCell ref="BB74:BM74"/>
    <mergeCell ref="BB102:BM103"/>
    <mergeCell ref="B95:F97"/>
    <mergeCell ref="W95:AC97"/>
    <mergeCell ref="BB94:BM94"/>
    <mergeCell ref="BB95:BM97"/>
    <mergeCell ref="G85:V85"/>
    <mergeCell ref="G71:V71"/>
    <mergeCell ref="B56:F62"/>
    <mergeCell ref="W56:AC62"/>
    <mergeCell ref="AD56:AO62"/>
    <mergeCell ref="AP56:BA62"/>
    <mergeCell ref="BB56:BM62"/>
    <mergeCell ref="G60:V60"/>
    <mergeCell ref="G98:V98"/>
    <mergeCell ref="G99:V99"/>
    <mergeCell ref="B67:F77"/>
    <mergeCell ref="AD67:AO73"/>
    <mergeCell ref="AP67:BA73"/>
    <mergeCell ref="BB67:BM73"/>
    <mergeCell ref="G76:V76"/>
    <mergeCell ref="G95:V95"/>
    <mergeCell ref="G89:V89"/>
    <mergeCell ref="G80:V80"/>
    <mergeCell ref="B178:F180"/>
    <mergeCell ref="G179:V179"/>
    <mergeCell ref="W179:AC179"/>
    <mergeCell ref="AD179:AO179"/>
    <mergeCell ref="BB279:BM280"/>
    <mergeCell ref="BB278:BM278"/>
    <mergeCell ref="W196:AC196"/>
    <mergeCell ref="AD196:AO196"/>
    <mergeCell ref="G194:V194"/>
    <mergeCell ref="AD98:AO101"/>
    <mergeCell ref="AP98:BA101"/>
    <mergeCell ref="G295:V295"/>
    <mergeCell ref="G100:V100"/>
    <mergeCell ref="G103:V103"/>
    <mergeCell ref="B102:F103"/>
    <mergeCell ref="W102:AC103"/>
    <mergeCell ref="AD102:AO103"/>
    <mergeCell ref="BB190:BM191"/>
    <mergeCell ref="G280:V280"/>
    <mergeCell ref="BB215:BM215"/>
    <mergeCell ref="W240:AC242"/>
    <mergeCell ref="AP281:BA283"/>
    <mergeCell ref="B279:F280"/>
    <mergeCell ref="G190:V190"/>
    <mergeCell ref="G281:V281"/>
    <mergeCell ref="B281:F283"/>
    <mergeCell ref="B121:F124"/>
    <mergeCell ref="W121:AC124"/>
    <mergeCell ref="AD121:AO123"/>
    <mergeCell ref="AP121:BA123"/>
    <mergeCell ref="G291:V291"/>
    <mergeCell ref="G290:V290"/>
    <mergeCell ref="AP177:BA177"/>
    <mergeCell ref="AD288:AO289"/>
    <mergeCell ref="AP288:BA289"/>
    <mergeCell ref="AD284:AO287"/>
    <mergeCell ref="AP284:BA287"/>
    <mergeCell ref="G178:V178"/>
    <mergeCell ref="W178:AC178"/>
    <mergeCell ref="AD178:AO178"/>
    <mergeCell ref="G197:V197"/>
    <mergeCell ref="G276:V276"/>
    <mergeCell ref="W276:AC276"/>
    <mergeCell ref="AD276:AO276"/>
    <mergeCell ref="AP276:BA276"/>
    <mergeCell ref="G199:V199"/>
    <mergeCell ref="W200:AC201"/>
    <mergeCell ref="AD200:AO201"/>
    <mergeCell ref="AP200:BA201"/>
    <mergeCell ref="G266:V266"/>
    <mergeCell ref="W193:AC193"/>
    <mergeCell ref="AD193:AO193"/>
    <mergeCell ref="AP193:BA193"/>
    <mergeCell ref="W279:AC280"/>
    <mergeCell ref="AD279:AO280"/>
    <mergeCell ref="AP279:BA280"/>
    <mergeCell ref="AP179:BA179"/>
    <mergeCell ref="W288:AC289"/>
    <mergeCell ref="G181:V181"/>
    <mergeCell ref="G289:V289"/>
    <mergeCell ref="G184:V184"/>
    <mergeCell ref="AD224:AO224"/>
    <mergeCell ref="AP227:BA227"/>
    <mergeCell ref="G183:V183"/>
    <mergeCell ref="G186:V186"/>
    <mergeCell ref="G284:V284"/>
    <mergeCell ref="B284:F287"/>
    <mergeCell ref="W284:AC287"/>
    <mergeCell ref="G185:V185"/>
    <mergeCell ref="G285:V285"/>
    <mergeCell ref="AP181:BA189"/>
    <mergeCell ref="BB281:BM283"/>
    <mergeCell ref="G188:V188"/>
    <mergeCell ref="W215:AC215"/>
    <mergeCell ref="AD215:AO215"/>
    <mergeCell ref="AP215:BA215"/>
    <mergeCell ref="B269:F278"/>
    <mergeCell ref="G198:V198"/>
    <mergeCell ref="B194:F196"/>
    <mergeCell ref="G270:V270"/>
    <mergeCell ref="G209:V209"/>
    <mergeCell ref="AD242:AO242"/>
    <mergeCell ref="AP242:BA242"/>
    <mergeCell ref="B240:F242"/>
    <mergeCell ref="G263:V263"/>
    <mergeCell ref="G195:V195"/>
    <mergeCell ref="G272:V272"/>
    <mergeCell ref="BB262:BM264"/>
    <mergeCell ref="B262:F265"/>
    <mergeCell ref="BB200:BM201"/>
    <mergeCell ref="AP256:BA261"/>
    <mergeCell ref="BB256:BM261"/>
    <mergeCell ref="AP212:BA212"/>
    <mergeCell ref="G202:V202"/>
    <mergeCell ref="AP229:BA229"/>
    <mergeCell ref="BB133:BM133"/>
    <mergeCell ref="AD269:AO275"/>
    <mergeCell ref="AP269:BA275"/>
    <mergeCell ref="BB269:BM275"/>
    <mergeCell ref="G200:V200"/>
    <mergeCell ref="B200:F203"/>
    <mergeCell ref="BB196:BM196"/>
    <mergeCell ref="B132:F135"/>
    <mergeCell ref="G134:V134"/>
    <mergeCell ref="W134:AC134"/>
    <mergeCell ref="AD134:AO134"/>
    <mergeCell ref="AP134:BA134"/>
    <mergeCell ref="BB134:BM134"/>
    <mergeCell ref="G133:V133"/>
    <mergeCell ref="W133:AC133"/>
    <mergeCell ref="AD133:AO133"/>
    <mergeCell ref="AP133:BA133"/>
    <mergeCell ref="G274:V274"/>
    <mergeCell ref="BB266:BM268"/>
    <mergeCell ref="W269:AC275"/>
    <mergeCell ref="G135:V135"/>
    <mergeCell ref="W135:AC135"/>
    <mergeCell ref="AD135:AO135"/>
    <mergeCell ref="AP135:BA135"/>
    <mergeCell ref="BB242:BM242"/>
    <mergeCell ref="BB214:BM214"/>
    <mergeCell ref="BB193:BM193"/>
    <mergeCell ref="BB177:BM177"/>
    <mergeCell ref="BB179:BM179"/>
    <mergeCell ref="BB135:BM135"/>
    <mergeCell ref="G275:V275"/>
    <mergeCell ref="W181:AC189"/>
    <mergeCell ref="G137:V137"/>
    <mergeCell ref="W194:AC194"/>
    <mergeCell ref="G139:V139"/>
    <mergeCell ref="G271:V271"/>
    <mergeCell ref="AD262:AO264"/>
    <mergeCell ref="AP262:BA264"/>
    <mergeCell ref="B136:F144"/>
    <mergeCell ref="W136:AC144"/>
    <mergeCell ref="B190:F193"/>
    <mergeCell ref="G192:V192"/>
    <mergeCell ref="G138:V138"/>
    <mergeCell ref="W195:AC195"/>
    <mergeCell ref="AD195:AO195"/>
    <mergeCell ref="AP195:BA195"/>
    <mergeCell ref="W190:AC191"/>
    <mergeCell ref="AD136:AO144"/>
    <mergeCell ref="AP136:BA144"/>
    <mergeCell ref="G143:V143"/>
    <mergeCell ref="G145:V145"/>
    <mergeCell ref="G144:V144"/>
    <mergeCell ref="B145:F148"/>
    <mergeCell ref="G149:V149"/>
    <mergeCell ref="W149:AC149"/>
    <mergeCell ref="AD149:AO149"/>
    <mergeCell ref="AP149:BA149"/>
    <mergeCell ref="G265:V265"/>
    <mergeCell ref="W165:AC165"/>
    <mergeCell ref="AD165:AO165"/>
    <mergeCell ref="AP265:BA265"/>
    <mergeCell ref="AP164:BA164"/>
    <mergeCell ref="B204:F206"/>
    <mergeCell ref="G241:V241"/>
    <mergeCell ref="BB136:BM144"/>
    <mergeCell ref="G142:V142"/>
    <mergeCell ref="G268:V268"/>
    <mergeCell ref="G141:V141"/>
    <mergeCell ref="G140:V140"/>
    <mergeCell ref="G136:V136"/>
    <mergeCell ref="BB195:BM195"/>
    <mergeCell ref="G146:V146"/>
    <mergeCell ref="W145:AC146"/>
    <mergeCell ref="G267:V267"/>
    <mergeCell ref="W192:AC192"/>
    <mergeCell ref="W147:AC147"/>
    <mergeCell ref="AD147:AO147"/>
    <mergeCell ref="AP147:BA147"/>
    <mergeCell ref="BB147:BM147"/>
    <mergeCell ref="BB265:BM265"/>
    <mergeCell ref="AD190:AO191"/>
    <mergeCell ref="AP190:BA191"/>
    <mergeCell ref="AD192:AO192"/>
    <mergeCell ref="AP192:BA192"/>
    <mergeCell ref="G148:V148"/>
    <mergeCell ref="W148:AC148"/>
    <mergeCell ref="AD148:AO148"/>
    <mergeCell ref="AP148:BA148"/>
    <mergeCell ref="BB194:BM194"/>
    <mergeCell ref="G196:V196"/>
    <mergeCell ref="AP196:BA196"/>
    <mergeCell ref="BB148:BM148"/>
    <mergeCell ref="AD145:AO146"/>
    <mergeCell ref="AP145:BA146"/>
    <mergeCell ref="BB145:BM146"/>
    <mergeCell ref="G147:V147"/>
    <mergeCell ref="BB150:BM150"/>
    <mergeCell ref="AD265:AO265"/>
    <mergeCell ref="BB149:BM149"/>
    <mergeCell ref="BB192:BM192"/>
    <mergeCell ref="G191:V191"/>
    <mergeCell ref="G151:V151"/>
    <mergeCell ref="W151:AC151"/>
    <mergeCell ref="AD151:AO151"/>
    <mergeCell ref="AP151:BA151"/>
    <mergeCell ref="BB151:BM151"/>
    <mergeCell ref="B149:F151"/>
    <mergeCell ref="G150:V150"/>
    <mergeCell ref="W150:AC150"/>
    <mergeCell ref="AD150:AO150"/>
    <mergeCell ref="AP150:BA150"/>
    <mergeCell ref="W152:AC158"/>
    <mergeCell ref="AD152:AO158"/>
    <mergeCell ref="AP152:BA158"/>
    <mergeCell ref="BB164:BM164"/>
    <mergeCell ref="G163:V163"/>
    <mergeCell ref="W163:AC163"/>
    <mergeCell ref="AD163:AO163"/>
    <mergeCell ref="AP163:BA163"/>
    <mergeCell ref="BB163:BM163"/>
    <mergeCell ref="AP165:BA165"/>
    <mergeCell ref="BB165:BM165"/>
    <mergeCell ref="AP197:BA199"/>
    <mergeCell ref="G157:V157"/>
    <mergeCell ref="BB152:BM158"/>
    <mergeCell ref="G156:V156"/>
    <mergeCell ref="G155:V155"/>
    <mergeCell ref="G154:V154"/>
    <mergeCell ref="G159:V159"/>
    <mergeCell ref="G314:V314"/>
    <mergeCell ref="G262:V262"/>
    <mergeCell ref="G158:V158"/>
    <mergeCell ref="B152:F158"/>
    <mergeCell ref="G264:V264"/>
    <mergeCell ref="G153:V153"/>
    <mergeCell ref="G152:V152"/>
    <mergeCell ref="BB161:BM161"/>
    <mergeCell ref="G160:V160"/>
    <mergeCell ref="W159:AC160"/>
    <mergeCell ref="AD159:AO160"/>
    <mergeCell ref="AP159:BA160"/>
    <mergeCell ref="BB159:BM160"/>
    <mergeCell ref="G162:V162"/>
    <mergeCell ref="W162:AC162"/>
    <mergeCell ref="AD162:AO162"/>
    <mergeCell ref="AP162:BA162"/>
    <mergeCell ref="BB162:BM162"/>
    <mergeCell ref="B159:F162"/>
    <mergeCell ref="G161:V161"/>
    <mergeCell ref="W161:AC161"/>
    <mergeCell ref="AD161:AO161"/>
    <mergeCell ref="AP161:BA161"/>
    <mergeCell ref="G165:V165"/>
    <mergeCell ref="B163:F165"/>
    <mergeCell ref="G164:V164"/>
    <mergeCell ref="W164:AC164"/>
    <mergeCell ref="AD164:AO164"/>
    <mergeCell ref="BB288:BM289"/>
    <mergeCell ref="G286:V286"/>
    <mergeCell ref="B181:F189"/>
    <mergeCell ref="BB166:BM173"/>
    <mergeCell ref="B197:F199"/>
    <mergeCell ref="G171:V171"/>
    <mergeCell ref="G309:V309"/>
    <mergeCell ref="G170:V170"/>
    <mergeCell ref="G169:V169"/>
    <mergeCell ref="G168:V168"/>
    <mergeCell ref="G167:V167"/>
    <mergeCell ref="G166:V166"/>
    <mergeCell ref="G269:V269"/>
    <mergeCell ref="G173:V173"/>
    <mergeCell ref="B166:F173"/>
    <mergeCell ref="W166:AC173"/>
    <mergeCell ref="AD166:AO173"/>
    <mergeCell ref="AP166:BA173"/>
    <mergeCell ref="G172:V172"/>
    <mergeCell ref="W174:AC175"/>
    <mergeCell ref="AD174:AO175"/>
    <mergeCell ref="AP174:BA175"/>
    <mergeCell ref="G175:V175"/>
    <mergeCell ref="G174:V174"/>
    <mergeCell ref="AD246:AO252"/>
    <mergeCell ref="AP246:BA252"/>
    <mergeCell ref="AP254:BA254"/>
    <mergeCell ref="G233:V233"/>
    <mergeCell ref="W253:AC253"/>
    <mergeCell ref="AP207:BA208"/>
    <mergeCell ref="W197:AC199"/>
    <mergeCell ref="AD197:AO199"/>
    <mergeCell ref="AD213:AO213"/>
    <mergeCell ref="AP213:BA213"/>
    <mergeCell ref="B213:F215"/>
    <mergeCell ref="G176:V176"/>
    <mergeCell ref="W176:AC176"/>
    <mergeCell ref="AD176:AO176"/>
    <mergeCell ref="AP176:BA176"/>
    <mergeCell ref="BB176:BM176"/>
    <mergeCell ref="B174:F177"/>
    <mergeCell ref="G210:V210"/>
    <mergeCell ref="AD225:AO225"/>
    <mergeCell ref="AP225:BA225"/>
    <mergeCell ref="BB225:BM225"/>
    <mergeCell ref="BB209:BM210"/>
    <mergeCell ref="G212:V212"/>
    <mergeCell ref="W212:AC212"/>
    <mergeCell ref="AD212:AO212"/>
    <mergeCell ref="B207:F208"/>
    <mergeCell ref="W207:AC208"/>
    <mergeCell ref="AD207:AO208"/>
    <mergeCell ref="BB197:BM199"/>
    <mergeCell ref="AD194:AO194"/>
    <mergeCell ref="AP194:BA194"/>
    <mergeCell ref="G189:V189"/>
    <mergeCell ref="AD181:AO189"/>
    <mergeCell ref="G211:V211"/>
    <mergeCell ref="W211:AC211"/>
    <mergeCell ref="AD211:AO211"/>
    <mergeCell ref="AP211:BA211"/>
    <mergeCell ref="BB211:BM211"/>
    <mergeCell ref="BB174:BM175"/>
    <mergeCell ref="BB181:BM189"/>
    <mergeCell ref="G187:V187"/>
    <mergeCell ref="G177:V177"/>
    <mergeCell ref="W177:AC177"/>
    <mergeCell ref="AP214:BA214"/>
    <mergeCell ref="G221:V221"/>
    <mergeCell ref="G215:V215"/>
    <mergeCell ref="AD253:AO253"/>
    <mergeCell ref="AP253:BA253"/>
    <mergeCell ref="BB231:BM231"/>
    <mergeCell ref="B416:F421"/>
    <mergeCell ref="W416:AC421"/>
    <mergeCell ref="AD416:AO421"/>
    <mergeCell ref="AP416:BA421"/>
    <mergeCell ref="BB416:BM421"/>
    <mergeCell ref="G223:V223"/>
    <mergeCell ref="W223:AC223"/>
    <mergeCell ref="AD223:AO223"/>
    <mergeCell ref="AP223:BA223"/>
    <mergeCell ref="BB223:BM223"/>
    <mergeCell ref="B412:F415"/>
    <mergeCell ref="W412:AC415"/>
    <mergeCell ref="AD412:AO415"/>
    <mergeCell ref="AP412:BA415"/>
    <mergeCell ref="BB412:BM415"/>
    <mergeCell ref="G224:V224"/>
    <mergeCell ref="W224:AC224"/>
    <mergeCell ref="BB284:BM287"/>
    <mergeCell ref="B299:F300"/>
    <mergeCell ref="B308:F314"/>
    <mergeCell ref="W308:AC314"/>
    <mergeCell ref="B304:F307"/>
    <mergeCell ref="G302:V302"/>
    <mergeCell ref="AD308:AO314"/>
    <mergeCell ref="B216:F231"/>
    <mergeCell ref="G287:V287"/>
    <mergeCell ref="G421:V421"/>
    <mergeCell ref="G277:V277"/>
    <mergeCell ref="W277:AC277"/>
    <mergeCell ref="B408:F410"/>
    <mergeCell ref="W408:AC410"/>
    <mergeCell ref="AD408:AO410"/>
    <mergeCell ref="AP408:BA410"/>
    <mergeCell ref="BB408:BM410"/>
    <mergeCell ref="G225:V225"/>
    <mergeCell ref="W225:AC225"/>
    <mergeCell ref="B406:F407"/>
    <mergeCell ref="W406:AC407"/>
    <mergeCell ref="AD406:AO407"/>
    <mergeCell ref="AP406:BA407"/>
    <mergeCell ref="BB406:BM407"/>
    <mergeCell ref="G226:V226"/>
    <mergeCell ref="W226:AC226"/>
    <mergeCell ref="AD226:AO226"/>
    <mergeCell ref="AP226:BA226"/>
    <mergeCell ref="BB226:BM226"/>
    <mergeCell ref="B404:F405"/>
    <mergeCell ref="W404:AC405"/>
    <mergeCell ref="AD404:AO405"/>
    <mergeCell ref="AP404:BA405"/>
    <mergeCell ref="BB404:BM405"/>
    <mergeCell ref="G227:V227"/>
    <mergeCell ref="W227:AC227"/>
    <mergeCell ref="AD227:AO227"/>
    <mergeCell ref="W246:AC252"/>
    <mergeCell ref="G229:V229"/>
    <mergeCell ref="B400:F403"/>
    <mergeCell ref="BB229:BM229"/>
    <mergeCell ref="AD228:AO228"/>
    <mergeCell ref="AP228:BA228"/>
    <mergeCell ref="BB228:BM228"/>
    <mergeCell ref="B243:F245"/>
    <mergeCell ref="W243:AC245"/>
    <mergeCell ref="AD243:AO245"/>
    <mergeCell ref="AP243:BA245"/>
    <mergeCell ref="W400:AC403"/>
    <mergeCell ref="AD400:AO403"/>
    <mergeCell ref="AP400:BA403"/>
    <mergeCell ref="BB400:BM403"/>
    <mergeCell ref="G230:V230"/>
    <mergeCell ref="W230:AC230"/>
    <mergeCell ref="AD230:AO230"/>
    <mergeCell ref="AP230:BA230"/>
    <mergeCell ref="BB230:BM230"/>
    <mergeCell ref="B397:F399"/>
    <mergeCell ref="B395:F396"/>
    <mergeCell ref="W395:AC396"/>
    <mergeCell ref="AD395:AO396"/>
    <mergeCell ref="AP395:BA396"/>
    <mergeCell ref="BB395:BM396"/>
    <mergeCell ref="G232:V232"/>
    <mergeCell ref="B246:F255"/>
    <mergeCell ref="AP255:BA255"/>
    <mergeCell ref="BB255:BM255"/>
    <mergeCell ref="BB246:BM252"/>
    <mergeCell ref="G282:V282"/>
    <mergeCell ref="G392:V392"/>
    <mergeCell ref="B393:F394"/>
    <mergeCell ref="G242:V242"/>
    <mergeCell ref="BB316:BM316"/>
    <mergeCell ref="G251:V251"/>
    <mergeCell ref="G250:V250"/>
    <mergeCell ref="BB386:BM387"/>
    <mergeCell ref="W388:AC389"/>
    <mergeCell ref="AD388:AO389"/>
    <mergeCell ref="AP388:BA389"/>
    <mergeCell ref="BB388:BM389"/>
    <mergeCell ref="G235:V235"/>
    <mergeCell ref="G249:V249"/>
    <mergeCell ref="G248:V248"/>
    <mergeCell ref="G247:V247"/>
    <mergeCell ref="G246:V246"/>
    <mergeCell ref="AD239:AO239"/>
    <mergeCell ref="AP239:BA239"/>
    <mergeCell ref="BB239:BM239"/>
    <mergeCell ref="G292:V292"/>
    <mergeCell ref="BB277:BM277"/>
    <mergeCell ref="G304:V304"/>
    <mergeCell ref="W304:AC307"/>
    <mergeCell ref="BB254:BM254"/>
    <mergeCell ref="BB335:BM336"/>
    <mergeCell ref="G336:V336"/>
    <mergeCell ref="W330:AC331"/>
    <mergeCell ref="W326:AC327"/>
    <mergeCell ref="AD334:AO334"/>
    <mergeCell ref="AP334:BA334"/>
    <mergeCell ref="G342:V342"/>
    <mergeCell ref="BB324:BM325"/>
    <mergeCell ref="G338:V338"/>
    <mergeCell ref="G344:V344"/>
    <mergeCell ref="G349:V349"/>
    <mergeCell ref="G358:V358"/>
    <mergeCell ref="W354:AC358"/>
    <mergeCell ref="AD354:AO358"/>
    <mergeCell ref="AP354:BA358"/>
    <mergeCell ref="BB354:BM358"/>
    <mergeCell ref="G357:V357"/>
    <mergeCell ref="BB360:BM363"/>
    <mergeCell ref="G347:V347"/>
    <mergeCell ref="B388:F389"/>
    <mergeCell ref="W393:AC394"/>
    <mergeCell ref="W397:AC399"/>
    <mergeCell ref="AD397:AO399"/>
    <mergeCell ref="AP397:BA399"/>
    <mergeCell ref="BB397:BM399"/>
    <mergeCell ref="BB253:BM253"/>
    <mergeCell ref="G252:V252"/>
    <mergeCell ref="G395:V395"/>
    <mergeCell ref="AD393:AO394"/>
    <mergeCell ref="AP393:BA394"/>
    <mergeCell ref="BB393:BM394"/>
    <mergeCell ref="G399:V399"/>
    <mergeCell ref="B332:F334"/>
    <mergeCell ref="B335:F336"/>
    <mergeCell ref="B324:F325"/>
    <mergeCell ref="B326:F327"/>
    <mergeCell ref="B330:F331"/>
    <mergeCell ref="B344:F348"/>
    <mergeCell ref="W344:AC346"/>
    <mergeCell ref="W347:AC348"/>
    <mergeCell ref="G335:V335"/>
    <mergeCell ref="B342:F343"/>
    <mergeCell ref="W342:AC343"/>
    <mergeCell ref="AD342:AO343"/>
    <mergeCell ref="AP342:BA343"/>
    <mergeCell ref="AP335:BA336"/>
    <mergeCell ref="BB326:BM327"/>
    <mergeCell ref="AD344:AO346"/>
    <mergeCell ref="AD351:AO353"/>
    <mergeCell ref="AP351:BA353"/>
    <mergeCell ref="BB351:BM353"/>
    <mergeCell ref="G352:V352"/>
    <mergeCell ref="G351:V351"/>
    <mergeCell ref="B390:F392"/>
    <mergeCell ref="W390:AC392"/>
    <mergeCell ref="AD390:AO392"/>
    <mergeCell ref="AP390:BA392"/>
    <mergeCell ref="BB390:BM392"/>
    <mergeCell ref="G350:V350"/>
    <mergeCell ref="W349:AC350"/>
    <mergeCell ref="AD349:AO350"/>
    <mergeCell ref="AP349:BA350"/>
    <mergeCell ref="BB349:BM350"/>
    <mergeCell ref="B349:F358"/>
    <mergeCell ref="G356:V356"/>
    <mergeCell ref="G355:V355"/>
    <mergeCell ref="G354:V354"/>
    <mergeCell ref="G353:V353"/>
    <mergeCell ref="W351:AC353"/>
    <mergeCell ref="BB304:BM307"/>
    <mergeCell ref="AP308:BA314"/>
    <mergeCell ref="AP326:BA327"/>
    <mergeCell ref="B266:F268"/>
    <mergeCell ref="W266:AC268"/>
    <mergeCell ref="AD266:AO268"/>
    <mergeCell ref="AP266:BA268"/>
    <mergeCell ref="AP301:BA302"/>
    <mergeCell ref="G305:V305"/>
    <mergeCell ref="AD304:AO307"/>
    <mergeCell ref="B386:F387"/>
    <mergeCell ref="W386:AC387"/>
    <mergeCell ref="AD386:AO387"/>
    <mergeCell ref="AP386:BA387"/>
    <mergeCell ref="G236:V236"/>
    <mergeCell ref="G245:V245"/>
    <mergeCell ref="G244:V244"/>
    <mergeCell ref="G243:V243"/>
    <mergeCell ref="G307:V307"/>
    <mergeCell ref="AD347:AO348"/>
    <mergeCell ref="AP347:BA348"/>
    <mergeCell ref="BB347:BM348"/>
    <mergeCell ref="G237:V237"/>
    <mergeCell ref="W232:AC237"/>
    <mergeCell ref="AD232:AO237"/>
    <mergeCell ref="AP232:BA237"/>
    <mergeCell ref="BB232:BM237"/>
    <mergeCell ref="AP344:BA346"/>
    <mergeCell ref="BB344:BM346"/>
    <mergeCell ref="G239:V239"/>
    <mergeCell ref="W239:AC239"/>
    <mergeCell ref="G348:V348"/>
    <mergeCell ref="G306:V306"/>
    <mergeCell ref="G256:V256"/>
    <mergeCell ref="G255:V255"/>
    <mergeCell ref="W255:AC255"/>
    <mergeCell ref="AD255:AO255"/>
    <mergeCell ref="G254:V254"/>
    <mergeCell ref="W254:AC254"/>
    <mergeCell ref="AD254:AO254"/>
    <mergeCell ref="G253:V253"/>
    <mergeCell ref="G278:V278"/>
    <mergeCell ref="W278:AC278"/>
    <mergeCell ref="AD278:AO278"/>
    <mergeCell ref="AP278:BA278"/>
    <mergeCell ref="B256:F261"/>
    <mergeCell ref="W262:AC265"/>
    <mergeCell ref="G308:V308"/>
    <mergeCell ref="G313:V313"/>
    <mergeCell ref="BB342:BM343"/>
    <mergeCell ref="AP330:BA331"/>
    <mergeCell ref="W337:AC338"/>
    <mergeCell ref="AD337:AO338"/>
    <mergeCell ref="AP337:BA338"/>
    <mergeCell ref="BB337:BM338"/>
    <mergeCell ref="B339:F341"/>
    <mergeCell ref="AD339:AO341"/>
    <mergeCell ref="AP339:BA341"/>
    <mergeCell ref="BB339:BM341"/>
    <mergeCell ref="G312:V312"/>
    <mergeCell ref="G293:V293"/>
    <mergeCell ref="G294:V294"/>
    <mergeCell ref="G301:V301"/>
    <mergeCell ref="B301:F302"/>
    <mergeCell ref="B337:F338"/>
    <mergeCell ref="BB276:BM276"/>
    <mergeCell ref="B288:F289"/>
    <mergeCell ref="BB330:BM331"/>
    <mergeCell ref="W332:AC333"/>
    <mergeCell ref="AD332:AO333"/>
    <mergeCell ref="AP332:BA333"/>
    <mergeCell ref="BB332:BM333"/>
    <mergeCell ref="AD277:AO277"/>
    <mergeCell ref="AP277:BA277"/>
    <mergeCell ref="G311:V311"/>
    <mergeCell ref="G310:V310"/>
    <mergeCell ref="B328:F329"/>
    <mergeCell ref="W328:AC329"/>
    <mergeCell ref="AD328:AO329"/>
    <mergeCell ref="AP328:BA329"/>
    <mergeCell ref="BB328:BM329"/>
    <mergeCell ref="G361:V361"/>
    <mergeCell ref="G360:V360"/>
    <mergeCell ref="B359:F359"/>
    <mergeCell ref="G359:V359"/>
    <mergeCell ref="W359:AC359"/>
    <mergeCell ref="AD359:AO359"/>
    <mergeCell ref="AP359:BA359"/>
    <mergeCell ref="BB359:BM359"/>
    <mergeCell ref="B364:F365"/>
    <mergeCell ref="G363:V363"/>
    <mergeCell ref="W360:AC363"/>
    <mergeCell ref="B360:F363"/>
    <mergeCell ref="AD360:AO363"/>
    <mergeCell ref="AP360:BA363"/>
    <mergeCell ref="G362:V362"/>
    <mergeCell ref="BB366:BM368"/>
    <mergeCell ref="G367:V367"/>
    <mergeCell ref="G365:V365"/>
    <mergeCell ref="W364:AC365"/>
    <mergeCell ref="AD364:AO365"/>
    <mergeCell ref="AP364:BA365"/>
    <mergeCell ref="BB364:BM365"/>
    <mergeCell ref="G364:V364"/>
    <mergeCell ref="G368:V368"/>
    <mergeCell ref="B366:F368"/>
    <mergeCell ref="W366:AC368"/>
    <mergeCell ref="AD366:AO368"/>
    <mergeCell ref="AP366:BA368"/>
    <mergeCell ref="G366:V366"/>
    <mergeCell ref="B369:F372"/>
    <mergeCell ref="W369:AC372"/>
    <mergeCell ref="AD369:AO372"/>
    <mergeCell ref="AP369:BA372"/>
    <mergeCell ref="G371:V371"/>
    <mergeCell ref="BB369:BM372"/>
    <mergeCell ref="G370:V370"/>
    <mergeCell ref="G369:V369"/>
    <mergeCell ref="AD373:AO374"/>
    <mergeCell ref="AP373:BA374"/>
    <mergeCell ref="G374:V374"/>
    <mergeCell ref="BB373:BM374"/>
    <mergeCell ref="G373:V373"/>
    <mergeCell ref="G372:V372"/>
    <mergeCell ref="BB376:BM377"/>
    <mergeCell ref="G379:V379"/>
    <mergeCell ref="B378:F379"/>
    <mergeCell ref="G375:V375"/>
    <mergeCell ref="W375:AC375"/>
    <mergeCell ref="AD375:AO375"/>
    <mergeCell ref="AP375:BA375"/>
    <mergeCell ref="BB375:BM375"/>
    <mergeCell ref="B373:F375"/>
    <mergeCell ref="W373:AC374"/>
    <mergeCell ref="G377:V377"/>
    <mergeCell ref="B376:F377"/>
    <mergeCell ref="W376:AC377"/>
    <mergeCell ref="AD376:AO377"/>
    <mergeCell ref="AP376:BA377"/>
    <mergeCell ref="G376:V376"/>
    <mergeCell ref="W378:AC379"/>
    <mergeCell ref="AD378:AO379"/>
    <mergeCell ref="AP378:BA379"/>
    <mergeCell ref="G378:V378"/>
    <mergeCell ref="BB383:BM385"/>
    <mergeCell ref="G383:V383"/>
    <mergeCell ref="G382:V382"/>
    <mergeCell ref="G385:V385"/>
    <mergeCell ref="BB378:BM379"/>
    <mergeCell ref="B380:F382"/>
    <mergeCell ref="W380:AC382"/>
    <mergeCell ref="AD380:AO382"/>
    <mergeCell ref="AP380:BA382"/>
    <mergeCell ref="G381:V381"/>
    <mergeCell ref="BB380:BM382"/>
    <mergeCell ref="G380:V380"/>
    <mergeCell ref="B383:F385"/>
    <mergeCell ref="W383:AC385"/>
    <mergeCell ref="AD383:AO385"/>
    <mergeCell ref="AP383:BA385"/>
    <mergeCell ref="G384:V384"/>
    <mergeCell ref="B232:F239"/>
    <mergeCell ref="G238:V238"/>
    <mergeCell ref="W238:AC238"/>
    <mergeCell ref="AD238:AO238"/>
    <mergeCell ref="AP238:BA238"/>
    <mergeCell ref="BB238:BM238"/>
    <mergeCell ref="AP240:BA241"/>
    <mergeCell ref="BB240:BM241"/>
    <mergeCell ref="AP224:BA224"/>
    <mergeCell ref="BB224:BM224"/>
    <mergeCell ref="G220:V220"/>
    <mergeCell ref="G219:V219"/>
    <mergeCell ref="G218:V218"/>
    <mergeCell ref="BB207:BM208"/>
    <mergeCell ref="B209:F212"/>
    <mergeCell ref="W209:AC210"/>
    <mergeCell ref="AD209:AO210"/>
    <mergeCell ref="AP209:BA210"/>
    <mergeCell ref="G222:V222"/>
    <mergeCell ref="W216:AC222"/>
    <mergeCell ref="AD216:AO222"/>
    <mergeCell ref="AP216:BA222"/>
    <mergeCell ref="BB216:BM222"/>
    <mergeCell ref="G231:V231"/>
    <mergeCell ref="W231:AC231"/>
    <mergeCell ref="AD231:AO231"/>
    <mergeCell ref="AP231:BA231"/>
    <mergeCell ref="AD214:AO214"/>
    <mergeCell ref="W229:AC229"/>
    <mergeCell ref="AD229:AO229"/>
    <mergeCell ref="G228:V228"/>
    <mergeCell ref="W228:AC228"/>
    <mergeCell ref="W256:AC261"/>
    <mergeCell ref="AD256:AO261"/>
    <mergeCell ref="BB243:BM245"/>
    <mergeCell ref="G273:V273"/>
    <mergeCell ref="BN3:BY3"/>
    <mergeCell ref="BZ3:CM3"/>
    <mergeCell ref="CN3:CY3"/>
    <mergeCell ref="CZ3:DM3"/>
    <mergeCell ref="BN4:BY4"/>
    <mergeCell ref="BZ4:CM4"/>
    <mergeCell ref="CN4:CY4"/>
    <mergeCell ref="CZ4:DM4"/>
    <mergeCell ref="BN5:BY5"/>
    <mergeCell ref="BZ5:CM5"/>
    <mergeCell ref="CN5:CY5"/>
    <mergeCell ref="CZ5:DM5"/>
    <mergeCell ref="BN6:BY6"/>
    <mergeCell ref="BZ6:CM6"/>
    <mergeCell ref="CN6:CY6"/>
    <mergeCell ref="CZ6:DM6"/>
    <mergeCell ref="BB227:BM227"/>
    <mergeCell ref="G213:V213"/>
    <mergeCell ref="W213:AC213"/>
    <mergeCell ref="G217:V217"/>
    <mergeCell ref="G216:V216"/>
    <mergeCell ref="BB213:BM213"/>
    <mergeCell ref="G214:V214"/>
    <mergeCell ref="G240:V240"/>
    <mergeCell ref="AD240:AO241"/>
    <mergeCell ref="G234:V234"/>
    <mergeCell ref="BB212:BM212"/>
    <mergeCell ref="W214:AC214"/>
    <mergeCell ref="B7:DM7"/>
    <mergeCell ref="B8:DM8"/>
    <mergeCell ref="B9:DM9"/>
    <mergeCell ref="BN10:BZ12"/>
    <mergeCell ref="BN14:BZ15"/>
    <mergeCell ref="BN13:BZ13"/>
    <mergeCell ref="BN16:BZ18"/>
    <mergeCell ref="BN19:BZ19"/>
    <mergeCell ref="BN20:BZ22"/>
    <mergeCell ref="BN23:BZ30"/>
    <mergeCell ref="BN31:BZ33"/>
    <mergeCell ref="BN41:BZ41"/>
    <mergeCell ref="BN42:BZ44"/>
    <mergeCell ref="BN45:BZ48"/>
    <mergeCell ref="BN49:BZ50"/>
    <mergeCell ref="CA45:CM48"/>
    <mergeCell ref="CN45:CZ48"/>
    <mergeCell ref="DA45:DM48"/>
    <mergeCell ref="CA49:CM50"/>
    <mergeCell ref="CN49:CZ50"/>
    <mergeCell ref="DA49:DM50"/>
    <mergeCell ref="DA31:DM33"/>
    <mergeCell ref="CA41:CM41"/>
    <mergeCell ref="CN41:CZ41"/>
    <mergeCell ref="DA41:DM41"/>
    <mergeCell ref="CA42:CM44"/>
    <mergeCell ref="CN42:CZ44"/>
    <mergeCell ref="AP23:BA30"/>
    <mergeCell ref="BB23:BM30"/>
    <mergeCell ref="BB42:BM44"/>
    <mergeCell ref="G42:V42"/>
    <mergeCell ref="G43:V43"/>
    <mergeCell ref="DA67:DM73"/>
    <mergeCell ref="CA74:CM74"/>
    <mergeCell ref="CN74:CZ74"/>
    <mergeCell ref="DA74:DM74"/>
    <mergeCell ref="CA75:CM75"/>
    <mergeCell ref="CN75:CZ75"/>
    <mergeCell ref="DA75:DM75"/>
    <mergeCell ref="CA76:CM76"/>
    <mergeCell ref="CN76:CZ76"/>
    <mergeCell ref="DA76:DM76"/>
    <mergeCell ref="CA77:CM77"/>
    <mergeCell ref="CN77:CZ77"/>
    <mergeCell ref="DA77:DM77"/>
    <mergeCell ref="BN115:BZ119"/>
    <mergeCell ref="BN63:BZ66"/>
    <mergeCell ref="BN67:BZ73"/>
    <mergeCell ref="BN74:BZ74"/>
    <mergeCell ref="BN75:BZ75"/>
    <mergeCell ref="BN76:BZ76"/>
    <mergeCell ref="BN77:BZ77"/>
    <mergeCell ref="BN78:BZ81"/>
    <mergeCell ref="BN82:BZ84"/>
    <mergeCell ref="BN85:BZ87"/>
    <mergeCell ref="BN94:BZ94"/>
    <mergeCell ref="BN95:BZ97"/>
    <mergeCell ref="BN98:BZ101"/>
    <mergeCell ref="BN104:BZ106"/>
    <mergeCell ref="BN107:BZ110"/>
    <mergeCell ref="DA23:DM30"/>
    <mergeCell ref="CA31:CM33"/>
    <mergeCell ref="CN31:CZ33"/>
    <mergeCell ref="CA98:CM101"/>
    <mergeCell ref="CN98:CZ101"/>
    <mergeCell ref="DA98:DM101"/>
    <mergeCell ref="CA104:CM106"/>
    <mergeCell ref="CN104:CZ106"/>
    <mergeCell ref="DA104:DM106"/>
    <mergeCell ref="CA107:CM110"/>
    <mergeCell ref="CN107:CZ110"/>
    <mergeCell ref="DA107:DM110"/>
    <mergeCell ref="CA78:CM81"/>
    <mergeCell ref="CN78:CZ81"/>
    <mergeCell ref="DA78:DM81"/>
    <mergeCell ref="CA82:CM84"/>
    <mergeCell ref="CN82:CZ84"/>
    <mergeCell ref="DA82:DM84"/>
    <mergeCell ref="CA85:CM87"/>
    <mergeCell ref="CN85:CZ87"/>
    <mergeCell ref="DA85:DM87"/>
    <mergeCell ref="CA94:CM94"/>
    <mergeCell ref="CN94:CZ94"/>
    <mergeCell ref="DA94:DM94"/>
    <mergeCell ref="CA95:CM97"/>
    <mergeCell ref="CN95:CZ97"/>
    <mergeCell ref="DA95:DM97"/>
    <mergeCell ref="CA63:CM66"/>
    <mergeCell ref="CN63:CZ66"/>
    <mergeCell ref="DA63:DM66"/>
    <mergeCell ref="CA67:CM73"/>
    <mergeCell ref="CN67:CZ73"/>
    <mergeCell ref="DA42:DM44"/>
    <mergeCell ref="AD51:DM55"/>
    <mergeCell ref="AD88:DM93"/>
    <mergeCell ref="BN102:BZ103"/>
    <mergeCell ref="CA102:CM103"/>
    <mergeCell ref="CN102:CZ103"/>
    <mergeCell ref="DA102:DM103"/>
    <mergeCell ref="AD111:DM114"/>
    <mergeCell ref="G111:V112"/>
    <mergeCell ref="CA115:CM119"/>
    <mergeCell ref="CN115:CZ119"/>
    <mergeCell ref="DA115:DM119"/>
    <mergeCell ref="CA10:CM12"/>
    <mergeCell ref="CN10:CZ12"/>
    <mergeCell ref="DA10:DM12"/>
    <mergeCell ref="CA16:CM18"/>
    <mergeCell ref="CN16:CZ18"/>
    <mergeCell ref="DA16:DM18"/>
    <mergeCell ref="CA13:CM13"/>
    <mergeCell ref="CN13:CZ13"/>
    <mergeCell ref="DA13:DM13"/>
    <mergeCell ref="CA14:CM15"/>
    <mergeCell ref="CN14:CZ15"/>
    <mergeCell ref="DA14:DM15"/>
    <mergeCell ref="CA19:CM19"/>
    <mergeCell ref="CN19:CZ19"/>
    <mergeCell ref="DA19:DM19"/>
    <mergeCell ref="CA20:CM22"/>
    <mergeCell ref="CN20:CZ22"/>
    <mergeCell ref="DA20:DM22"/>
    <mergeCell ref="CA23:CM30"/>
    <mergeCell ref="CN23:CZ30"/>
  </mergeCells>
  <pageMargins left="0.19685039370078741" right="0.19685039370078741" top="0.27559055118110237" bottom="0.31496062992125984" header="0.27559055118110237" footer="0.27559055118110237"/>
  <pageSetup paperSize="9" scale="41" fitToHeight="0" orientation="portrait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DI139"/>
  <sheetViews>
    <sheetView tabSelected="1" view="pageBreakPreview" topLeftCell="A19" zoomScale="60" zoomScaleNormal="100" workbookViewId="0">
      <selection activeCell="A138" sqref="A138:XFD138"/>
    </sheetView>
  </sheetViews>
  <sheetFormatPr defaultColWidth="1.42578125" defaultRowHeight="15.75"/>
  <cols>
    <col min="1" max="20" width="1.42578125" style="1"/>
    <col min="21" max="21" width="9.42578125" style="1" customWidth="1"/>
    <col min="22" max="22" width="1.42578125" style="1" hidden="1" customWidth="1"/>
    <col min="23" max="27" width="1.42578125" style="1"/>
    <col min="28" max="28" width="3.5703125" style="1" customWidth="1"/>
    <col min="29" max="33" width="1.42578125" style="1"/>
    <col min="34" max="34" width="3.85546875" style="1" customWidth="1"/>
    <col min="35" max="39" width="1.42578125" style="1"/>
    <col min="40" max="40" width="4.28515625" style="1" customWidth="1"/>
    <col min="41" max="46" width="1.42578125" style="1"/>
    <col min="47" max="47" width="5.7109375" style="1" customWidth="1"/>
    <col min="48" max="49" width="1.42578125" style="1"/>
    <col min="50" max="50" width="1.42578125" style="1" customWidth="1"/>
    <col min="51" max="52" width="1.42578125" style="1"/>
    <col min="53" max="53" width="2.5703125" style="1" customWidth="1"/>
    <col min="54" max="55" width="1.42578125" style="1"/>
    <col min="56" max="56" width="2.5703125" style="1" customWidth="1"/>
    <col min="57" max="57" width="2.42578125" style="1" customWidth="1"/>
    <col min="58" max="61" width="1.42578125" style="1"/>
    <col min="62" max="62" width="3.5703125" style="1" customWidth="1"/>
    <col min="63" max="67" width="1.42578125" style="1"/>
    <col min="68" max="68" width="3.140625" style="1" customWidth="1"/>
    <col min="69" max="70" width="1.42578125" style="1"/>
    <col min="71" max="71" width="2.5703125" style="1" customWidth="1"/>
    <col min="72" max="73" width="1.42578125" style="1"/>
    <col min="74" max="74" width="2.28515625" style="1" customWidth="1"/>
    <col min="75" max="75" width="1.42578125" style="1"/>
    <col min="76" max="76" width="3.140625" style="1" customWidth="1"/>
    <col min="77" max="81" width="1.42578125" style="1"/>
    <col min="82" max="82" width="3.85546875" style="1" customWidth="1"/>
    <col min="83" max="86" width="1.42578125" style="1"/>
    <col min="87" max="87" width="4.85546875" style="1" customWidth="1"/>
    <col min="88" max="92" width="1.42578125" style="1"/>
    <col min="93" max="93" width="3.7109375" style="1" customWidth="1"/>
    <col min="94" max="96" width="1.42578125" style="1"/>
    <col min="97" max="97" width="3.5703125" style="1" customWidth="1"/>
    <col min="98" max="105" width="1.42578125" style="1"/>
    <col min="106" max="107" width="3.5703125" style="1" customWidth="1"/>
    <col min="108" max="110" width="1.42578125" style="1"/>
    <col min="111" max="111" width="4.7109375" style="1" customWidth="1"/>
    <col min="112" max="16384" width="1.42578125" style="1"/>
  </cols>
  <sheetData>
    <row r="1" spans="2:113" s="8" customFormat="1" ht="23.25">
      <c r="B1" s="100" t="s">
        <v>349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</row>
    <row r="3" spans="2:113" s="9" customFormat="1" ht="18.75">
      <c r="B3" s="81" t="s">
        <v>22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1" t="s">
        <v>24</v>
      </c>
      <c r="X3" s="82"/>
      <c r="Y3" s="82"/>
      <c r="Z3" s="82"/>
      <c r="AA3" s="82"/>
      <c r="AB3" s="82"/>
      <c r="AC3" s="82"/>
      <c r="AD3" s="81" t="s">
        <v>25</v>
      </c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3"/>
      <c r="AP3" s="82" t="s">
        <v>26</v>
      </c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3"/>
      <c r="BB3" s="82" t="s">
        <v>28</v>
      </c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3"/>
      <c r="BN3" s="82" t="s">
        <v>28</v>
      </c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3"/>
      <c r="BZ3" s="82" t="s">
        <v>28</v>
      </c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3"/>
      <c r="CL3" s="82" t="s">
        <v>28</v>
      </c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3"/>
      <c r="CX3" s="82" t="s">
        <v>28</v>
      </c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3"/>
    </row>
    <row r="4" spans="2:113" s="9" customFormat="1" ht="18.75">
      <c r="B4" s="77" t="s">
        <v>23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77" t="s">
        <v>29</v>
      </c>
      <c r="X4" s="30"/>
      <c r="Y4" s="30"/>
      <c r="Z4" s="30"/>
      <c r="AA4" s="30"/>
      <c r="AB4" s="30"/>
      <c r="AC4" s="30"/>
      <c r="AD4" s="101" t="s">
        <v>472</v>
      </c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3"/>
      <c r="AP4" s="30" t="s">
        <v>27</v>
      </c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78"/>
      <c r="BB4" s="30" t="s">
        <v>471</v>
      </c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78"/>
      <c r="BN4" s="30" t="s">
        <v>475</v>
      </c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78"/>
      <c r="BZ4" s="30" t="s">
        <v>476</v>
      </c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78"/>
      <c r="CL4" s="30" t="s">
        <v>477</v>
      </c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78"/>
      <c r="CX4" s="30" t="s">
        <v>478</v>
      </c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78"/>
    </row>
    <row r="5" spans="2:113" s="9" customFormat="1" ht="21.75" customHeight="1">
      <c r="B5" s="77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77" t="s">
        <v>30</v>
      </c>
      <c r="X5" s="30"/>
      <c r="Y5" s="30"/>
      <c r="Z5" s="30"/>
      <c r="AA5" s="30"/>
      <c r="AB5" s="30"/>
      <c r="AC5" s="30"/>
      <c r="AD5" s="101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3"/>
      <c r="AP5" s="30" t="s">
        <v>462</v>
      </c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78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78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78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78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78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78"/>
    </row>
    <row r="6" spans="2:113" s="9" customFormat="1" ht="12" customHeight="1">
      <c r="B6" s="77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77"/>
      <c r="X6" s="30"/>
      <c r="Y6" s="30"/>
      <c r="Z6" s="30"/>
      <c r="AA6" s="30"/>
      <c r="AB6" s="30"/>
      <c r="AC6" s="30"/>
      <c r="AD6" s="96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80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80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80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80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80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80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80"/>
    </row>
    <row r="7" spans="2:113" s="9" customFormat="1" ht="12" customHeight="1">
      <c r="B7" s="77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77"/>
      <c r="X7" s="30"/>
      <c r="Y7" s="30"/>
      <c r="Z7" s="30"/>
      <c r="AA7" s="30"/>
      <c r="AB7" s="30"/>
      <c r="AC7" s="78"/>
      <c r="AD7" s="81" t="s">
        <v>350</v>
      </c>
      <c r="AE7" s="82"/>
      <c r="AF7" s="82"/>
      <c r="AG7" s="82"/>
      <c r="AH7" s="82"/>
      <c r="AI7" s="82"/>
      <c r="AJ7" s="81" t="s">
        <v>352</v>
      </c>
      <c r="AK7" s="82"/>
      <c r="AL7" s="82"/>
      <c r="AM7" s="82"/>
      <c r="AN7" s="82"/>
      <c r="AO7" s="82"/>
      <c r="AP7" s="81" t="s">
        <v>350</v>
      </c>
      <c r="AQ7" s="82"/>
      <c r="AR7" s="82"/>
      <c r="AS7" s="82"/>
      <c r="AT7" s="82"/>
      <c r="AU7" s="82"/>
      <c r="AV7" s="81" t="s">
        <v>352</v>
      </c>
      <c r="AW7" s="82"/>
      <c r="AX7" s="82"/>
      <c r="AY7" s="82"/>
      <c r="AZ7" s="82"/>
      <c r="BA7" s="82"/>
      <c r="BB7" s="81" t="s">
        <v>350</v>
      </c>
      <c r="BC7" s="82"/>
      <c r="BD7" s="82"/>
      <c r="BE7" s="82"/>
      <c r="BF7" s="82"/>
      <c r="BG7" s="82"/>
      <c r="BH7" s="81" t="s">
        <v>352</v>
      </c>
      <c r="BI7" s="82"/>
      <c r="BJ7" s="82"/>
      <c r="BK7" s="82"/>
      <c r="BL7" s="82"/>
      <c r="BM7" s="83"/>
      <c r="BN7" s="81" t="s">
        <v>350</v>
      </c>
      <c r="BO7" s="82"/>
      <c r="BP7" s="82"/>
      <c r="BQ7" s="82"/>
      <c r="BR7" s="82"/>
      <c r="BS7" s="82"/>
      <c r="BT7" s="81" t="s">
        <v>352</v>
      </c>
      <c r="BU7" s="82"/>
      <c r="BV7" s="82"/>
      <c r="BW7" s="82"/>
      <c r="BX7" s="82"/>
      <c r="BY7" s="83"/>
      <c r="BZ7" s="81" t="s">
        <v>350</v>
      </c>
      <c r="CA7" s="82"/>
      <c r="CB7" s="82"/>
      <c r="CC7" s="82"/>
      <c r="CD7" s="82"/>
      <c r="CE7" s="82"/>
      <c r="CF7" s="81" t="s">
        <v>352</v>
      </c>
      <c r="CG7" s="82"/>
      <c r="CH7" s="82"/>
      <c r="CI7" s="82"/>
      <c r="CJ7" s="82"/>
      <c r="CK7" s="83"/>
      <c r="CL7" s="81" t="s">
        <v>350</v>
      </c>
      <c r="CM7" s="82"/>
      <c r="CN7" s="82"/>
      <c r="CO7" s="82"/>
      <c r="CP7" s="82"/>
      <c r="CQ7" s="82"/>
      <c r="CR7" s="81" t="s">
        <v>352</v>
      </c>
      <c r="CS7" s="82"/>
      <c r="CT7" s="82"/>
      <c r="CU7" s="82"/>
      <c r="CV7" s="82"/>
      <c r="CW7" s="83"/>
      <c r="CX7" s="81" t="s">
        <v>350</v>
      </c>
      <c r="CY7" s="82"/>
      <c r="CZ7" s="82"/>
      <c r="DA7" s="82"/>
      <c r="DB7" s="82"/>
      <c r="DC7" s="82"/>
      <c r="DD7" s="81" t="s">
        <v>352</v>
      </c>
      <c r="DE7" s="82"/>
      <c r="DF7" s="82"/>
      <c r="DG7" s="82"/>
      <c r="DH7" s="82"/>
      <c r="DI7" s="83"/>
    </row>
    <row r="8" spans="2:113" s="9" customFormat="1" ht="12" customHeight="1">
      <c r="B8" s="77"/>
      <c r="C8" s="30"/>
      <c r="D8" s="30"/>
      <c r="E8" s="30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96"/>
      <c r="X8" s="79"/>
      <c r="Y8" s="79"/>
      <c r="Z8" s="79"/>
      <c r="AA8" s="79"/>
      <c r="AB8" s="79"/>
      <c r="AC8" s="80"/>
      <c r="AD8" s="96" t="s">
        <v>351</v>
      </c>
      <c r="AE8" s="79"/>
      <c r="AF8" s="79"/>
      <c r="AG8" s="79"/>
      <c r="AH8" s="79"/>
      <c r="AI8" s="79"/>
      <c r="AJ8" s="96" t="s">
        <v>351</v>
      </c>
      <c r="AK8" s="79"/>
      <c r="AL8" s="79"/>
      <c r="AM8" s="79"/>
      <c r="AN8" s="79"/>
      <c r="AO8" s="79"/>
      <c r="AP8" s="96" t="s">
        <v>351</v>
      </c>
      <c r="AQ8" s="79"/>
      <c r="AR8" s="79"/>
      <c r="AS8" s="79"/>
      <c r="AT8" s="79"/>
      <c r="AU8" s="79"/>
      <c r="AV8" s="96" t="s">
        <v>351</v>
      </c>
      <c r="AW8" s="79"/>
      <c r="AX8" s="79"/>
      <c r="AY8" s="79"/>
      <c r="AZ8" s="79"/>
      <c r="BA8" s="79"/>
      <c r="BB8" s="77" t="s">
        <v>351</v>
      </c>
      <c r="BC8" s="30"/>
      <c r="BD8" s="30"/>
      <c r="BE8" s="30"/>
      <c r="BF8" s="30"/>
      <c r="BG8" s="30"/>
      <c r="BH8" s="77" t="s">
        <v>351</v>
      </c>
      <c r="BI8" s="30"/>
      <c r="BJ8" s="30"/>
      <c r="BK8" s="30"/>
      <c r="BL8" s="30"/>
      <c r="BM8" s="78"/>
      <c r="BN8" s="77" t="s">
        <v>351</v>
      </c>
      <c r="BO8" s="30"/>
      <c r="BP8" s="30"/>
      <c r="BQ8" s="30"/>
      <c r="BR8" s="30"/>
      <c r="BS8" s="30"/>
      <c r="BT8" s="77" t="s">
        <v>351</v>
      </c>
      <c r="BU8" s="30"/>
      <c r="BV8" s="30"/>
      <c r="BW8" s="30"/>
      <c r="BX8" s="30"/>
      <c r="BY8" s="78"/>
      <c r="BZ8" s="77" t="s">
        <v>351</v>
      </c>
      <c r="CA8" s="30"/>
      <c r="CB8" s="30"/>
      <c r="CC8" s="30"/>
      <c r="CD8" s="30"/>
      <c r="CE8" s="30"/>
      <c r="CF8" s="77" t="s">
        <v>351</v>
      </c>
      <c r="CG8" s="30"/>
      <c r="CH8" s="30"/>
      <c r="CI8" s="30"/>
      <c r="CJ8" s="30"/>
      <c r="CK8" s="78"/>
      <c r="CL8" s="77" t="s">
        <v>351</v>
      </c>
      <c r="CM8" s="30"/>
      <c r="CN8" s="30"/>
      <c r="CO8" s="30"/>
      <c r="CP8" s="30"/>
      <c r="CQ8" s="30"/>
      <c r="CR8" s="77" t="s">
        <v>351</v>
      </c>
      <c r="CS8" s="30"/>
      <c r="CT8" s="30"/>
      <c r="CU8" s="30"/>
      <c r="CV8" s="30"/>
      <c r="CW8" s="78"/>
      <c r="CX8" s="77" t="s">
        <v>351</v>
      </c>
      <c r="CY8" s="30"/>
      <c r="CZ8" s="30"/>
      <c r="DA8" s="30"/>
      <c r="DB8" s="30"/>
      <c r="DC8" s="30"/>
      <c r="DD8" s="77" t="s">
        <v>351</v>
      </c>
      <c r="DE8" s="30"/>
      <c r="DF8" s="30"/>
      <c r="DG8" s="30"/>
      <c r="DH8" s="30"/>
      <c r="DI8" s="78"/>
    </row>
    <row r="9" spans="2:113" s="9" customFormat="1">
      <c r="B9" s="60" t="s">
        <v>34</v>
      </c>
      <c r="C9" s="60"/>
      <c r="D9" s="60"/>
      <c r="E9" s="60"/>
      <c r="F9" s="99" t="s">
        <v>353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7"/>
      <c r="X9" s="97"/>
      <c r="Y9" s="97"/>
      <c r="Z9" s="97"/>
      <c r="AA9" s="97"/>
      <c r="AB9" s="97"/>
      <c r="AC9" s="97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</row>
    <row r="10" spans="2:113" s="9" customFormat="1">
      <c r="B10" s="60"/>
      <c r="C10" s="60"/>
      <c r="D10" s="60"/>
      <c r="E10" s="60"/>
      <c r="F10" s="36" t="s">
        <v>354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60"/>
      <c r="X10" s="60"/>
      <c r="Y10" s="60"/>
      <c r="Z10" s="60"/>
      <c r="AA10" s="60"/>
      <c r="AB10" s="60"/>
      <c r="AC10" s="60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</row>
    <row r="11" spans="2:113" s="9" customFormat="1">
      <c r="B11" s="60"/>
      <c r="C11" s="60"/>
      <c r="D11" s="60"/>
      <c r="E11" s="60"/>
      <c r="F11" s="36" t="s">
        <v>355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60"/>
      <c r="X11" s="60"/>
      <c r="Y11" s="60"/>
      <c r="Z11" s="60"/>
      <c r="AA11" s="60"/>
      <c r="AB11" s="60"/>
      <c r="AC11" s="60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</row>
    <row r="12" spans="2:113" s="9" customFormat="1">
      <c r="B12" s="60" t="s">
        <v>36</v>
      </c>
      <c r="C12" s="60"/>
      <c r="D12" s="60"/>
      <c r="E12" s="60"/>
      <c r="F12" s="36" t="s">
        <v>356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60"/>
      <c r="X12" s="60"/>
      <c r="Y12" s="60"/>
      <c r="Z12" s="60"/>
      <c r="AA12" s="60"/>
      <c r="AB12" s="60"/>
      <c r="AC12" s="60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</row>
    <row r="13" spans="2:113" s="9" customFormat="1">
      <c r="B13" s="60"/>
      <c r="C13" s="60"/>
      <c r="D13" s="60"/>
      <c r="E13" s="60"/>
      <c r="F13" s="36" t="s">
        <v>357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60"/>
      <c r="X13" s="60"/>
      <c r="Y13" s="60"/>
      <c r="Z13" s="60"/>
      <c r="AA13" s="60"/>
      <c r="AB13" s="60"/>
      <c r="AC13" s="60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</row>
    <row r="14" spans="2:113" s="9" customFormat="1">
      <c r="B14" s="60"/>
      <c r="C14" s="60"/>
      <c r="D14" s="60"/>
      <c r="E14" s="60"/>
      <c r="F14" s="36" t="s">
        <v>358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60"/>
      <c r="X14" s="60"/>
      <c r="Y14" s="60"/>
      <c r="Z14" s="60"/>
      <c r="AA14" s="60"/>
      <c r="AB14" s="60"/>
      <c r="AC14" s="60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</row>
    <row r="15" spans="2:113" s="9" customFormat="1">
      <c r="B15" s="60"/>
      <c r="C15" s="60"/>
      <c r="D15" s="60"/>
      <c r="E15" s="60"/>
      <c r="F15" s="36" t="s">
        <v>359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62" t="s">
        <v>375</v>
      </c>
      <c r="X15" s="62"/>
      <c r="Y15" s="62"/>
      <c r="Z15" s="62"/>
      <c r="AA15" s="62"/>
      <c r="AB15" s="62"/>
      <c r="AC15" s="62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</row>
    <row r="16" spans="2:113" s="9" customFormat="1">
      <c r="B16" s="60"/>
      <c r="C16" s="60"/>
      <c r="D16" s="60"/>
      <c r="E16" s="60"/>
      <c r="F16" s="36" t="s">
        <v>360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62"/>
      <c r="X16" s="62"/>
      <c r="Y16" s="62"/>
      <c r="Z16" s="62"/>
      <c r="AA16" s="62"/>
      <c r="AB16" s="62"/>
      <c r="AC16" s="62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</row>
    <row r="17" spans="2:113" s="9" customFormat="1">
      <c r="B17" s="60"/>
      <c r="C17" s="60"/>
      <c r="D17" s="60"/>
      <c r="E17" s="60"/>
      <c r="F17" s="36" t="s">
        <v>357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62"/>
      <c r="X17" s="62"/>
      <c r="Y17" s="62"/>
      <c r="Z17" s="62"/>
      <c r="AA17" s="62"/>
      <c r="AB17" s="62"/>
      <c r="AC17" s="62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</row>
    <row r="18" spans="2:113" s="9" customFormat="1">
      <c r="B18" s="60"/>
      <c r="C18" s="60"/>
      <c r="D18" s="60"/>
      <c r="E18" s="60"/>
      <c r="F18" s="36" t="s">
        <v>361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62"/>
      <c r="X18" s="62"/>
      <c r="Y18" s="62"/>
      <c r="Z18" s="62"/>
      <c r="AA18" s="62"/>
      <c r="AB18" s="62"/>
      <c r="AC18" s="62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</row>
    <row r="19" spans="2:113" s="9" customFormat="1">
      <c r="B19" s="60"/>
      <c r="C19" s="60"/>
      <c r="D19" s="60"/>
      <c r="E19" s="60"/>
      <c r="F19" s="36" t="s">
        <v>362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62"/>
      <c r="X19" s="62"/>
      <c r="Y19" s="62"/>
      <c r="Z19" s="62"/>
      <c r="AA19" s="62"/>
      <c r="AB19" s="62"/>
      <c r="AC19" s="62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</row>
    <row r="20" spans="2:113" s="9" customFormat="1">
      <c r="B20" s="60"/>
      <c r="C20" s="60"/>
      <c r="D20" s="60"/>
      <c r="E20" s="60"/>
      <c r="F20" s="36" t="s">
        <v>363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62"/>
      <c r="X20" s="62"/>
      <c r="Y20" s="62"/>
      <c r="Z20" s="62"/>
      <c r="AA20" s="62"/>
      <c r="AB20" s="62"/>
      <c r="AC20" s="62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</row>
    <row r="21" spans="2:113" s="9" customFormat="1">
      <c r="B21" s="60"/>
      <c r="C21" s="60"/>
      <c r="D21" s="60"/>
      <c r="E21" s="60"/>
      <c r="F21" s="36" t="s">
        <v>60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62"/>
      <c r="X21" s="62"/>
      <c r="Y21" s="62"/>
      <c r="Z21" s="62"/>
      <c r="AA21" s="62"/>
      <c r="AB21" s="62"/>
      <c r="AC21" s="62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</row>
    <row r="22" spans="2:113" s="9" customFormat="1">
      <c r="B22" s="60"/>
      <c r="C22" s="60"/>
      <c r="D22" s="60"/>
      <c r="E22" s="60"/>
      <c r="F22" s="36" t="s">
        <v>364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62"/>
      <c r="X22" s="62"/>
      <c r="Y22" s="62"/>
      <c r="Z22" s="62"/>
      <c r="AA22" s="62"/>
      <c r="AB22" s="62"/>
      <c r="AC22" s="62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</row>
    <row r="23" spans="2:113" s="9" customFormat="1">
      <c r="B23" s="60"/>
      <c r="C23" s="60"/>
      <c r="D23" s="60"/>
      <c r="E23" s="60"/>
      <c r="F23" s="36" t="s">
        <v>365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62"/>
      <c r="X23" s="62"/>
      <c r="Y23" s="62"/>
      <c r="Z23" s="62"/>
      <c r="AA23" s="62"/>
      <c r="AB23" s="62"/>
      <c r="AC23" s="62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</row>
    <row r="24" spans="2:113" s="9" customFormat="1">
      <c r="B24" s="60"/>
      <c r="C24" s="60"/>
      <c r="D24" s="60"/>
      <c r="E24" s="60"/>
      <c r="F24" s="36" t="s">
        <v>208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62"/>
      <c r="X24" s="62"/>
      <c r="Y24" s="62"/>
      <c r="Z24" s="62"/>
      <c r="AA24" s="62"/>
      <c r="AB24" s="62"/>
      <c r="AC24" s="62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</row>
    <row r="25" spans="2:113" s="9" customFormat="1">
      <c r="B25" s="60"/>
      <c r="C25" s="60"/>
      <c r="D25" s="60"/>
      <c r="E25" s="60"/>
      <c r="F25" s="36" t="s">
        <v>366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62"/>
      <c r="X25" s="62"/>
      <c r="Y25" s="62"/>
      <c r="Z25" s="62"/>
      <c r="AA25" s="62"/>
      <c r="AB25" s="62"/>
      <c r="AC25" s="62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</row>
    <row r="26" spans="2:113" s="9" customFormat="1">
      <c r="B26" s="60"/>
      <c r="C26" s="60"/>
      <c r="D26" s="60"/>
      <c r="E26" s="60"/>
      <c r="F26" s="36" t="s">
        <v>367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62"/>
      <c r="X26" s="62"/>
      <c r="Y26" s="62"/>
      <c r="Z26" s="62"/>
      <c r="AA26" s="62"/>
      <c r="AB26" s="62"/>
      <c r="AC26" s="62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</row>
    <row r="27" spans="2:113" s="9" customFormat="1">
      <c r="B27" s="60"/>
      <c r="C27" s="60"/>
      <c r="D27" s="60"/>
      <c r="E27" s="60"/>
      <c r="F27" s="36" t="s">
        <v>368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62"/>
      <c r="X27" s="62"/>
      <c r="Y27" s="62"/>
      <c r="Z27" s="62"/>
      <c r="AA27" s="62"/>
      <c r="AB27" s="62"/>
      <c r="AC27" s="62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</row>
    <row r="28" spans="2:113" s="9" customFormat="1">
      <c r="B28" s="60"/>
      <c r="C28" s="60"/>
      <c r="D28" s="60"/>
      <c r="E28" s="60"/>
      <c r="F28" s="36" t="s">
        <v>369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62"/>
      <c r="X28" s="62"/>
      <c r="Y28" s="62"/>
      <c r="Z28" s="62"/>
      <c r="AA28" s="62"/>
      <c r="AB28" s="62"/>
      <c r="AC28" s="62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</row>
    <row r="29" spans="2:113" s="9" customFormat="1">
      <c r="B29" s="60"/>
      <c r="C29" s="60"/>
      <c r="D29" s="60"/>
      <c r="E29" s="60"/>
      <c r="F29" s="36" t="s">
        <v>370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62"/>
      <c r="X29" s="62"/>
      <c r="Y29" s="62"/>
      <c r="Z29" s="62"/>
      <c r="AA29" s="62"/>
      <c r="AB29" s="62"/>
      <c r="AC29" s="62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</row>
    <row r="30" spans="2:113" s="9" customFormat="1">
      <c r="B30" s="60"/>
      <c r="C30" s="60"/>
      <c r="D30" s="60"/>
      <c r="E30" s="60"/>
      <c r="F30" s="36" t="s">
        <v>371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62"/>
      <c r="X30" s="62"/>
      <c r="Y30" s="62"/>
      <c r="Z30" s="62"/>
      <c r="AA30" s="62"/>
      <c r="AB30" s="62"/>
      <c r="AC30" s="62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</row>
    <row r="31" spans="2:113" s="9" customFormat="1">
      <c r="B31" s="60"/>
      <c r="C31" s="60"/>
      <c r="D31" s="60"/>
      <c r="E31" s="60"/>
      <c r="F31" s="36" t="s">
        <v>372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62"/>
      <c r="X31" s="62"/>
      <c r="Y31" s="62"/>
      <c r="Z31" s="62"/>
      <c r="AA31" s="62"/>
      <c r="AB31" s="62"/>
      <c r="AC31" s="62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</row>
    <row r="32" spans="2:113" s="9" customFormat="1">
      <c r="B32" s="60"/>
      <c r="C32" s="60"/>
      <c r="D32" s="60"/>
      <c r="E32" s="60"/>
      <c r="F32" s="36" t="s">
        <v>373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62"/>
      <c r="X32" s="62"/>
      <c r="Y32" s="62"/>
      <c r="Z32" s="62"/>
      <c r="AA32" s="62"/>
      <c r="AB32" s="62"/>
      <c r="AC32" s="62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</row>
    <row r="33" spans="2:113" s="9" customFormat="1">
      <c r="B33" s="60"/>
      <c r="C33" s="60"/>
      <c r="D33" s="60"/>
      <c r="E33" s="60"/>
      <c r="F33" s="36" t="s">
        <v>374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62"/>
      <c r="X33" s="62"/>
      <c r="Y33" s="62"/>
      <c r="Z33" s="62"/>
      <c r="AA33" s="62"/>
      <c r="AB33" s="62"/>
      <c r="AC33" s="62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</row>
    <row r="34" spans="2:113" s="9" customFormat="1">
      <c r="B34" s="60"/>
      <c r="C34" s="60"/>
      <c r="D34" s="60"/>
      <c r="E34" s="60"/>
      <c r="F34" s="36" t="s">
        <v>376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62" t="s">
        <v>393</v>
      </c>
      <c r="X34" s="60"/>
      <c r="Y34" s="60"/>
      <c r="Z34" s="60"/>
      <c r="AA34" s="60"/>
      <c r="AB34" s="60"/>
      <c r="AC34" s="60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</row>
    <row r="35" spans="2:113" s="9" customFormat="1">
      <c r="B35" s="60"/>
      <c r="C35" s="60"/>
      <c r="D35" s="60"/>
      <c r="E35" s="60"/>
      <c r="F35" s="36" t="s">
        <v>377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60"/>
      <c r="X35" s="60"/>
      <c r="Y35" s="60"/>
      <c r="Z35" s="60"/>
      <c r="AA35" s="60"/>
      <c r="AB35" s="60"/>
      <c r="AC35" s="60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</row>
    <row r="36" spans="2:113" s="9" customFormat="1">
      <c r="B36" s="60"/>
      <c r="C36" s="60"/>
      <c r="D36" s="60"/>
      <c r="E36" s="60"/>
      <c r="F36" s="36" t="s">
        <v>378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60"/>
      <c r="X36" s="60"/>
      <c r="Y36" s="60"/>
      <c r="Z36" s="60"/>
      <c r="AA36" s="60"/>
      <c r="AB36" s="60"/>
      <c r="AC36" s="60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</row>
    <row r="37" spans="2:113" s="9" customFormat="1">
      <c r="B37" s="60"/>
      <c r="C37" s="60"/>
      <c r="D37" s="60"/>
      <c r="E37" s="60"/>
      <c r="F37" s="36" t="s">
        <v>357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60"/>
      <c r="X37" s="60"/>
      <c r="Y37" s="60"/>
      <c r="Z37" s="60"/>
      <c r="AA37" s="60"/>
      <c r="AB37" s="60"/>
      <c r="AC37" s="60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</row>
    <row r="38" spans="2:113" s="9" customFormat="1">
      <c r="B38" s="60"/>
      <c r="C38" s="60"/>
      <c r="D38" s="60"/>
      <c r="E38" s="60"/>
      <c r="F38" s="36" t="s">
        <v>361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60"/>
      <c r="X38" s="60"/>
      <c r="Y38" s="60"/>
      <c r="Z38" s="60"/>
      <c r="AA38" s="60"/>
      <c r="AB38" s="60"/>
      <c r="AC38" s="60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</row>
    <row r="39" spans="2:113" s="9" customFormat="1">
      <c r="B39" s="60"/>
      <c r="C39" s="60"/>
      <c r="D39" s="60"/>
      <c r="E39" s="60"/>
      <c r="F39" s="36" t="s">
        <v>379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60"/>
      <c r="X39" s="60"/>
      <c r="Y39" s="60"/>
      <c r="Z39" s="60"/>
      <c r="AA39" s="60"/>
      <c r="AB39" s="60"/>
      <c r="AC39" s="60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</row>
    <row r="40" spans="2:113" s="9" customFormat="1">
      <c r="B40" s="60"/>
      <c r="C40" s="60"/>
      <c r="D40" s="60"/>
      <c r="E40" s="60"/>
      <c r="F40" s="36" t="s">
        <v>380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60"/>
      <c r="X40" s="60"/>
      <c r="Y40" s="60"/>
      <c r="Z40" s="60"/>
      <c r="AA40" s="60"/>
      <c r="AB40" s="60"/>
      <c r="AC40" s="60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</row>
    <row r="41" spans="2:113" s="9" customFormat="1">
      <c r="B41" s="60"/>
      <c r="C41" s="60"/>
      <c r="D41" s="60"/>
      <c r="E41" s="60"/>
      <c r="F41" s="36" t="s">
        <v>381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60"/>
      <c r="X41" s="60"/>
      <c r="Y41" s="60"/>
      <c r="Z41" s="60"/>
      <c r="AA41" s="60"/>
      <c r="AB41" s="60"/>
      <c r="AC41" s="60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</row>
    <row r="42" spans="2:113" s="9" customFormat="1">
      <c r="B42" s="60"/>
      <c r="C42" s="60"/>
      <c r="D42" s="60"/>
      <c r="E42" s="60"/>
      <c r="F42" s="36" t="s">
        <v>382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60"/>
      <c r="X42" s="60"/>
      <c r="Y42" s="60"/>
      <c r="Z42" s="60"/>
      <c r="AA42" s="60"/>
      <c r="AB42" s="60"/>
      <c r="AC42" s="60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</row>
    <row r="43" spans="2:113" s="9" customFormat="1">
      <c r="B43" s="60"/>
      <c r="C43" s="60"/>
      <c r="D43" s="60"/>
      <c r="E43" s="60"/>
      <c r="F43" s="36" t="s">
        <v>383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60"/>
      <c r="X43" s="60"/>
      <c r="Y43" s="60"/>
      <c r="Z43" s="60"/>
      <c r="AA43" s="60"/>
      <c r="AB43" s="60"/>
      <c r="AC43" s="60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</row>
    <row r="44" spans="2:113" s="9" customFormat="1">
      <c r="B44" s="60"/>
      <c r="C44" s="60"/>
      <c r="D44" s="60"/>
      <c r="E44" s="60"/>
      <c r="F44" s="36" t="s">
        <v>384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60"/>
      <c r="X44" s="60"/>
      <c r="Y44" s="60"/>
      <c r="Z44" s="60"/>
      <c r="AA44" s="60"/>
      <c r="AB44" s="60"/>
      <c r="AC44" s="60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</row>
    <row r="45" spans="2:113" s="9" customFormat="1">
      <c r="B45" s="60"/>
      <c r="C45" s="60"/>
      <c r="D45" s="60"/>
      <c r="E45" s="60"/>
      <c r="F45" s="36" t="s">
        <v>385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60"/>
      <c r="X45" s="60"/>
      <c r="Y45" s="60"/>
      <c r="Z45" s="60"/>
      <c r="AA45" s="60"/>
      <c r="AB45" s="60"/>
      <c r="AC45" s="60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</row>
    <row r="46" spans="2:113" s="9" customFormat="1">
      <c r="B46" s="60"/>
      <c r="C46" s="60"/>
      <c r="D46" s="60"/>
      <c r="E46" s="60"/>
      <c r="F46" s="36" t="s">
        <v>386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60"/>
      <c r="X46" s="60"/>
      <c r="Y46" s="60"/>
      <c r="Z46" s="60"/>
      <c r="AA46" s="60"/>
      <c r="AB46" s="60"/>
      <c r="AC46" s="60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</row>
    <row r="47" spans="2:113" s="9" customFormat="1">
      <c r="B47" s="60"/>
      <c r="C47" s="60"/>
      <c r="D47" s="60"/>
      <c r="E47" s="60"/>
      <c r="F47" s="36" t="s">
        <v>387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60"/>
      <c r="X47" s="60"/>
      <c r="Y47" s="60"/>
      <c r="Z47" s="60"/>
      <c r="AA47" s="60"/>
      <c r="AB47" s="60"/>
      <c r="AC47" s="60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</row>
    <row r="48" spans="2:113" s="9" customFormat="1">
      <c r="B48" s="60"/>
      <c r="C48" s="60"/>
      <c r="D48" s="60"/>
      <c r="E48" s="60"/>
      <c r="F48" s="36" t="s">
        <v>388</v>
      </c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60"/>
      <c r="X48" s="60"/>
      <c r="Y48" s="60"/>
      <c r="Z48" s="60"/>
      <c r="AA48" s="60"/>
      <c r="AB48" s="60"/>
      <c r="AC48" s="60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</row>
    <row r="49" spans="2:113" s="9" customFormat="1">
      <c r="B49" s="60"/>
      <c r="C49" s="60"/>
      <c r="D49" s="60"/>
      <c r="E49" s="60"/>
      <c r="F49" s="36" t="s">
        <v>389</v>
      </c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60"/>
      <c r="X49" s="60"/>
      <c r="Y49" s="60"/>
      <c r="Z49" s="60"/>
      <c r="AA49" s="60"/>
      <c r="AB49" s="60"/>
      <c r="AC49" s="60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</row>
    <row r="50" spans="2:113" s="9" customFormat="1">
      <c r="B50" s="60"/>
      <c r="C50" s="60"/>
      <c r="D50" s="60"/>
      <c r="E50" s="60"/>
      <c r="F50" s="36" t="s">
        <v>390</v>
      </c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60"/>
      <c r="X50" s="60"/>
      <c r="Y50" s="60"/>
      <c r="Z50" s="60"/>
      <c r="AA50" s="60"/>
      <c r="AB50" s="60"/>
      <c r="AC50" s="60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</row>
    <row r="51" spans="2:113" s="9" customFormat="1">
      <c r="B51" s="60"/>
      <c r="C51" s="60"/>
      <c r="D51" s="60"/>
      <c r="E51" s="60"/>
      <c r="F51" s="36" t="s">
        <v>391</v>
      </c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60"/>
      <c r="X51" s="60"/>
      <c r="Y51" s="60"/>
      <c r="Z51" s="60"/>
      <c r="AA51" s="60"/>
      <c r="AB51" s="60"/>
      <c r="AC51" s="60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</row>
    <row r="52" spans="2:113" s="9" customFormat="1">
      <c r="B52" s="60"/>
      <c r="C52" s="60"/>
      <c r="D52" s="60"/>
      <c r="E52" s="60"/>
      <c r="F52" s="36" t="s">
        <v>384</v>
      </c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60"/>
      <c r="X52" s="60"/>
      <c r="Y52" s="60"/>
      <c r="Z52" s="60"/>
      <c r="AA52" s="60"/>
      <c r="AB52" s="60"/>
      <c r="AC52" s="60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</row>
    <row r="53" spans="2:113" s="9" customFormat="1">
      <c r="B53" s="60"/>
      <c r="C53" s="60"/>
      <c r="D53" s="60"/>
      <c r="E53" s="60"/>
      <c r="F53" s="36" t="s">
        <v>392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60"/>
      <c r="X53" s="60"/>
      <c r="Y53" s="60"/>
      <c r="Z53" s="60"/>
      <c r="AA53" s="60"/>
      <c r="AB53" s="60"/>
      <c r="AC53" s="60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</row>
    <row r="54" spans="2:113" s="9" customFormat="1">
      <c r="B54" s="60" t="s">
        <v>39</v>
      </c>
      <c r="C54" s="60"/>
      <c r="D54" s="60"/>
      <c r="E54" s="60"/>
      <c r="F54" s="36" t="s">
        <v>394</v>
      </c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60"/>
      <c r="X54" s="60"/>
      <c r="Y54" s="60"/>
      <c r="Z54" s="60"/>
      <c r="AA54" s="60"/>
      <c r="AB54" s="60"/>
      <c r="AC54" s="60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</row>
    <row r="55" spans="2:113" s="9" customFormat="1">
      <c r="B55" s="60"/>
      <c r="C55" s="60"/>
      <c r="D55" s="60"/>
      <c r="E55" s="60"/>
      <c r="F55" s="36" t="s">
        <v>395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60"/>
      <c r="X55" s="60"/>
      <c r="Y55" s="60"/>
      <c r="Z55" s="60"/>
      <c r="AA55" s="60"/>
      <c r="AB55" s="60"/>
      <c r="AC55" s="60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</row>
    <row r="56" spans="2:113" s="9" customFormat="1" ht="18.75">
      <c r="B56" s="60"/>
      <c r="C56" s="60"/>
      <c r="D56" s="60"/>
      <c r="E56" s="60"/>
      <c r="F56" s="36" t="s">
        <v>396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60"/>
      <c r="X56" s="60"/>
      <c r="Y56" s="60"/>
      <c r="Z56" s="60"/>
      <c r="AA56" s="60"/>
      <c r="AB56" s="60"/>
      <c r="AC56" s="60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</row>
    <row r="57" spans="2:113" s="9" customFormat="1">
      <c r="B57" s="60"/>
      <c r="C57" s="60"/>
      <c r="D57" s="60"/>
      <c r="E57" s="60"/>
      <c r="F57" s="36" t="s">
        <v>397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62" t="s">
        <v>375</v>
      </c>
      <c r="X57" s="60"/>
      <c r="Y57" s="60"/>
      <c r="Z57" s="60"/>
      <c r="AA57" s="60"/>
      <c r="AB57" s="60"/>
      <c r="AC57" s="60"/>
      <c r="AD57" s="74">
        <f>51489.116/14415/12*1000000</f>
        <v>297659.3594635218</v>
      </c>
      <c r="AE57" s="74"/>
      <c r="AF57" s="74"/>
      <c r="AG57" s="74"/>
      <c r="AH57" s="74"/>
      <c r="AI57" s="74"/>
      <c r="AJ57" s="74">
        <f>AD57</f>
        <v>297659.3594635218</v>
      </c>
      <c r="AK57" s="74"/>
      <c r="AL57" s="74"/>
      <c r="AM57" s="74"/>
      <c r="AN57" s="74"/>
      <c r="AO57" s="74"/>
      <c r="AP57" s="74">
        <v>304232.71999999997</v>
      </c>
      <c r="AQ57" s="74"/>
      <c r="AR57" s="74"/>
      <c r="AS57" s="74"/>
      <c r="AT57" s="74"/>
      <c r="AU57" s="74"/>
      <c r="AV57" s="74">
        <v>304702.55</v>
      </c>
      <c r="AW57" s="74"/>
      <c r="AX57" s="74"/>
      <c r="AY57" s="74"/>
      <c r="AZ57" s="74"/>
      <c r="BA57" s="74"/>
      <c r="BB57" s="74">
        <f>63858.725/14440/12*1000000</f>
        <v>368529.11472760845</v>
      </c>
      <c r="BC57" s="74"/>
      <c r="BD57" s="74"/>
      <c r="BE57" s="74"/>
      <c r="BF57" s="74"/>
      <c r="BG57" s="74"/>
      <c r="BH57" s="74">
        <f>BB57</f>
        <v>368529.11472760845</v>
      </c>
      <c r="BI57" s="74"/>
      <c r="BJ57" s="74"/>
      <c r="BK57" s="74"/>
      <c r="BL57" s="74"/>
      <c r="BM57" s="74"/>
      <c r="BN57" s="74">
        <f>64377.894/14440/12*1000000</f>
        <v>371525.24238227145</v>
      </c>
      <c r="BO57" s="74"/>
      <c r="BP57" s="74"/>
      <c r="BQ57" s="74"/>
      <c r="BR57" s="74"/>
      <c r="BS57" s="74"/>
      <c r="BT57" s="74">
        <f t="shared" ref="BT57" si="0">BN57</f>
        <v>371525.24238227145</v>
      </c>
      <c r="BU57" s="74"/>
      <c r="BV57" s="74"/>
      <c r="BW57" s="74"/>
      <c r="BX57" s="74"/>
      <c r="BY57" s="74"/>
      <c r="BZ57" s="74">
        <f>64796.286/14440/12*1000000</f>
        <v>373939.78531855956</v>
      </c>
      <c r="CA57" s="74"/>
      <c r="CB57" s="74"/>
      <c r="CC57" s="74"/>
      <c r="CD57" s="74"/>
      <c r="CE57" s="74"/>
      <c r="CF57" s="74">
        <f t="shared" ref="CF57" si="1">BZ57</f>
        <v>373939.78531855956</v>
      </c>
      <c r="CG57" s="74"/>
      <c r="CH57" s="74"/>
      <c r="CI57" s="74"/>
      <c r="CJ57" s="74"/>
      <c r="CK57" s="74"/>
      <c r="CL57" s="74">
        <f>65224.705/14440/12*1000000</f>
        <v>376412.19413665746</v>
      </c>
      <c r="CM57" s="74"/>
      <c r="CN57" s="74"/>
      <c r="CO57" s="74"/>
      <c r="CP57" s="74"/>
      <c r="CQ57" s="74"/>
      <c r="CR57" s="74">
        <f t="shared" ref="CR57" si="2">CL57</f>
        <v>376412.19413665746</v>
      </c>
      <c r="CS57" s="74"/>
      <c r="CT57" s="74"/>
      <c r="CU57" s="74"/>
      <c r="CV57" s="74"/>
      <c r="CW57" s="74"/>
      <c r="CX57" s="74">
        <f>65679.672/14440/12*1000000</f>
        <v>379037.81163434905</v>
      </c>
      <c r="CY57" s="74"/>
      <c r="CZ57" s="74"/>
      <c r="DA57" s="74"/>
      <c r="DB57" s="74"/>
      <c r="DC57" s="74"/>
      <c r="DD57" s="74">
        <f t="shared" ref="DD57" si="3">CX57</f>
        <v>379037.81163434905</v>
      </c>
      <c r="DE57" s="74"/>
      <c r="DF57" s="74"/>
      <c r="DG57" s="74"/>
      <c r="DH57" s="74"/>
      <c r="DI57" s="74"/>
    </row>
    <row r="58" spans="2:113" s="9" customFormat="1" ht="21.75" customHeight="1">
      <c r="B58" s="60"/>
      <c r="C58" s="60"/>
      <c r="D58" s="60"/>
      <c r="E58" s="60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62"/>
      <c r="X58" s="60"/>
      <c r="Y58" s="60"/>
      <c r="Z58" s="60"/>
      <c r="AA58" s="60"/>
      <c r="AB58" s="60"/>
      <c r="AC58" s="60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</row>
    <row r="59" spans="2:113" s="9" customFormat="1" ht="21.75" customHeight="1">
      <c r="B59" s="60"/>
      <c r="C59" s="60"/>
      <c r="D59" s="60"/>
      <c r="E59" s="60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60"/>
      <c r="X59" s="60"/>
      <c r="Y59" s="60"/>
      <c r="Z59" s="60"/>
      <c r="AA59" s="60"/>
      <c r="AB59" s="60"/>
      <c r="AC59" s="60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</row>
    <row r="60" spans="2:113" s="9" customFormat="1">
      <c r="B60" s="60"/>
      <c r="C60" s="60"/>
      <c r="D60" s="60"/>
      <c r="E60" s="60"/>
      <c r="F60" s="36" t="s">
        <v>398</v>
      </c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62" t="s">
        <v>393</v>
      </c>
      <c r="X60" s="60"/>
      <c r="Y60" s="60"/>
      <c r="Z60" s="60"/>
      <c r="AA60" s="60"/>
      <c r="AB60" s="60"/>
      <c r="AC60" s="60"/>
      <c r="AD60" s="75">
        <f>5799.573/87598.98*1000</f>
        <v>66.205942123983647</v>
      </c>
      <c r="AE60" s="75"/>
      <c r="AF60" s="75"/>
      <c r="AG60" s="75"/>
      <c r="AH60" s="75"/>
      <c r="AI60" s="75"/>
      <c r="AJ60" s="75">
        <f>AD60</f>
        <v>66.205942123983647</v>
      </c>
      <c r="AK60" s="75"/>
      <c r="AL60" s="75"/>
      <c r="AM60" s="75"/>
      <c r="AN60" s="75"/>
      <c r="AO60" s="75"/>
      <c r="AP60" s="74">
        <v>64.540000000000006</v>
      </c>
      <c r="AQ60" s="74"/>
      <c r="AR60" s="74"/>
      <c r="AS60" s="74"/>
      <c r="AT60" s="74"/>
      <c r="AU60" s="74"/>
      <c r="AV60" s="74">
        <v>63.87</v>
      </c>
      <c r="AW60" s="74"/>
      <c r="AX60" s="74"/>
      <c r="AY60" s="74"/>
      <c r="AZ60" s="74"/>
      <c r="BA60" s="74"/>
      <c r="BB60" s="75">
        <f>8012.76/87598.98*1000</f>
        <v>91.470928086148959</v>
      </c>
      <c r="BC60" s="75"/>
      <c r="BD60" s="75"/>
      <c r="BE60" s="75"/>
      <c r="BF60" s="75"/>
      <c r="BG60" s="75"/>
      <c r="BH60" s="75">
        <f>BB60</f>
        <v>91.470928086148959</v>
      </c>
      <c r="BI60" s="75"/>
      <c r="BJ60" s="75"/>
      <c r="BK60" s="75"/>
      <c r="BL60" s="75"/>
      <c r="BM60" s="75"/>
      <c r="BN60" s="75">
        <f t="shared" ref="BN60" si="4">8012.76/87598.98*1000</f>
        <v>91.470928086148959</v>
      </c>
      <c r="BO60" s="75"/>
      <c r="BP60" s="75"/>
      <c r="BQ60" s="75"/>
      <c r="BR60" s="75"/>
      <c r="BS60" s="75"/>
      <c r="BT60" s="75">
        <f t="shared" ref="BT60" si="5">BN60</f>
        <v>91.470928086148959</v>
      </c>
      <c r="BU60" s="75"/>
      <c r="BV60" s="75"/>
      <c r="BW60" s="75"/>
      <c r="BX60" s="75"/>
      <c r="BY60" s="75"/>
      <c r="BZ60" s="75">
        <f t="shared" ref="BZ60" si="6">8012.76/87598.98*1000</f>
        <v>91.470928086148959</v>
      </c>
      <c r="CA60" s="75"/>
      <c r="CB60" s="75"/>
      <c r="CC60" s="75"/>
      <c r="CD60" s="75"/>
      <c r="CE60" s="75"/>
      <c r="CF60" s="75">
        <f t="shared" ref="CF60" si="7">BZ60</f>
        <v>91.470928086148959</v>
      </c>
      <c r="CG60" s="75"/>
      <c r="CH60" s="75"/>
      <c r="CI60" s="75"/>
      <c r="CJ60" s="75"/>
      <c r="CK60" s="75"/>
      <c r="CL60" s="75">
        <f t="shared" ref="CL60" si="8">8012.76/87598.98*1000</f>
        <v>91.470928086148959</v>
      </c>
      <c r="CM60" s="75"/>
      <c r="CN60" s="75"/>
      <c r="CO60" s="75"/>
      <c r="CP60" s="75"/>
      <c r="CQ60" s="75"/>
      <c r="CR60" s="75">
        <f t="shared" ref="CR60" si="9">CL60</f>
        <v>91.470928086148959</v>
      </c>
      <c r="CS60" s="75"/>
      <c r="CT60" s="75"/>
      <c r="CU60" s="75"/>
      <c r="CV60" s="75"/>
      <c r="CW60" s="75"/>
      <c r="CX60" s="75">
        <f t="shared" ref="CX60" si="10">8012.76/87598.98*1000</f>
        <v>91.470928086148959</v>
      </c>
      <c r="CY60" s="75"/>
      <c r="CZ60" s="75"/>
      <c r="DA60" s="75"/>
      <c r="DB60" s="75"/>
      <c r="DC60" s="75"/>
      <c r="DD60" s="75">
        <f t="shared" ref="DD60" si="11">CX60</f>
        <v>91.470928086148959</v>
      </c>
      <c r="DE60" s="75"/>
      <c r="DF60" s="75"/>
      <c r="DG60" s="75"/>
      <c r="DH60" s="75"/>
      <c r="DI60" s="75"/>
    </row>
    <row r="61" spans="2:113" s="9" customFormat="1">
      <c r="B61" s="60"/>
      <c r="C61" s="60"/>
      <c r="D61" s="60"/>
      <c r="E61" s="60"/>
      <c r="F61" s="36" t="s">
        <v>399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60"/>
      <c r="X61" s="60"/>
      <c r="Y61" s="60"/>
      <c r="Z61" s="60"/>
      <c r="AA61" s="60"/>
      <c r="AB61" s="60"/>
      <c r="AC61" s="60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</row>
    <row r="62" spans="2:113" s="9" customFormat="1">
      <c r="B62" s="60"/>
      <c r="C62" s="60"/>
      <c r="D62" s="60"/>
      <c r="E62" s="60"/>
      <c r="F62" s="36" t="s">
        <v>400</v>
      </c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60"/>
      <c r="X62" s="60"/>
      <c r="Y62" s="60"/>
      <c r="Z62" s="60"/>
      <c r="AA62" s="60"/>
      <c r="AB62" s="60"/>
      <c r="AC62" s="60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</row>
    <row r="63" spans="2:113" s="9" customFormat="1" ht="12.75" customHeight="1">
      <c r="B63" s="60"/>
      <c r="C63" s="60"/>
      <c r="D63" s="60"/>
      <c r="E63" s="60"/>
      <c r="F63" s="36" t="s">
        <v>401</v>
      </c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62" t="s">
        <v>393</v>
      </c>
      <c r="X63" s="62"/>
      <c r="Y63" s="62"/>
      <c r="Z63" s="62"/>
      <c r="AA63" s="62"/>
      <c r="AB63" s="62"/>
      <c r="AC63" s="62"/>
      <c r="AD63" s="76">
        <f>57288.688/87598.98*1000</f>
        <v>653.9880715506049</v>
      </c>
      <c r="AE63" s="76"/>
      <c r="AF63" s="76"/>
      <c r="AG63" s="76"/>
      <c r="AH63" s="76"/>
      <c r="AI63" s="76"/>
      <c r="AJ63" s="76">
        <f>AD63</f>
        <v>653.9880715506049</v>
      </c>
      <c r="AK63" s="76"/>
      <c r="AL63" s="76"/>
      <c r="AM63" s="76"/>
      <c r="AN63" s="76"/>
      <c r="AO63" s="76"/>
      <c r="AP63" s="75">
        <v>672.81</v>
      </c>
      <c r="AQ63" s="75"/>
      <c r="AR63" s="75"/>
      <c r="AS63" s="75"/>
      <c r="AT63" s="75"/>
      <c r="AU63" s="75"/>
      <c r="AV63" s="75">
        <v>669.1</v>
      </c>
      <c r="AW63" s="75"/>
      <c r="AX63" s="75"/>
      <c r="AY63" s="75"/>
      <c r="AZ63" s="75"/>
      <c r="BA63" s="75"/>
      <c r="BB63" s="76">
        <f>71871.489/87598.98*1000</f>
        <v>820.46034097657309</v>
      </c>
      <c r="BC63" s="76"/>
      <c r="BD63" s="76"/>
      <c r="BE63" s="76"/>
      <c r="BF63" s="76"/>
      <c r="BG63" s="76"/>
      <c r="BH63" s="76">
        <f>BB63</f>
        <v>820.46034097657309</v>
      </c>
      <c r="BI63" s="76"/>
      <c r="BJ63" s="76"/>
      <c r="BK63" s="76"/>
      <c r="BL63" s="76"/>
      <c r="BM63" s="76"/>
      <c r="BN63" s="76">
        <f>72390.658/87598.98*1000</f>
        <v>826.3869967435694</v>
      </c>
      <c r="BO63" s="76"/>
      <c r="BP63" s="76"/>
      <c r="BQ63" s="76"/>
      <c r="BR63" s="76"/>
      <c r="BS63" s="76"/>
      <c r="BT63" s="76">
        <f t="shared" ref="BT63" si="12">BN63</f>
        <v>826.3869967435694</v>
      </c>
      <c r="BU63" s="76"/>
      <c r="BV63" s="76"/>
      <c r="BW63" s="76"/>
      <c r="BX63" s="76"/>
      <c r="BY63" s="76"/>
      <c r="BZ63" s="76">
        <f>72809.05/87598.98*1000</f>
        <v>831.16321674065159</v>
      </c>
      <c r="CA63" s="76"/>
      <c r="CB63" s="76"/>
      <c r="CC63" s="76"/>
      <c r="CD63" s="76"/>
      <c r="CE63" s="76"/>
      <c r="CF63" s="76">
        <f t="shared" ref="CF63" si="13">BZ63</f>
        <v>831.16321674065159</v>
      </c>
      <c r="CG63" s="76"/>
      <c r="CH63" s="76"/>
      <c r="CI63" s="76"/>
      <c r="CJ63" s="76"/>
      <c r="CK63" s="76"/>
      <c r="CL63" s="76">
        <f>73237.469/87598.98*1000</f>
        <v>836.05390154086263</v>
      </c>
      <c r="CM63" s="76"/>
      <c r="CN63" s="76"/>
      <c r="CO63" s="76"/>
      <c r="CP63" s="76"/>
      <c r="CQ63" s="76"/>
      <c r="CR63" s="76">
        <f t="shared" ref="CR63" si="14">CL63</f>
        <v>836.05390154086263</v>
      </c>
      <c r="CS63" s="76"/>
      <c r="CT63" s="76"/>
      <c r="CU63" s="76"/>
      <c r="CV63" s="76"/>
      <c r="CW63" s="76"/>
      <c r="CX63" s="76">
        <f>73692.436/87598.98*1000</f>
        <v>841.24764923061889</v>
      </c>
      <c r="CY63" s="76"/>
      <c r="CZ63" s="76"/>
      <c r="DA63" s="76"/>
      <c r="DB63" s="76"/>
      <c r="DC63" s="76"/>
      <c r="DD63" s="76">
        <f t="shared" ref="DD63" si="15">CX63</f>
        <v>841.24764923061889</v>
      </c>
      <c r="DE63" s="76"/>
      <c r="DF63" s="76"/>
      <c r="DG63" s="76"/>
      <c r="DH63" s="76"/>
      <c r="DI63" s="76"/>
    </row>
    <row r="64" spans="2:113" s="9" customFormat="1" ht="27.75" customHeight="1">
      <c r="B64" s="60"/>
      <c r="C64" s="60"/>
      <c r="D64" s="60"/>
      <c r="E64" s="60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62"/>
      <c r="X64" s="62"/>
      <c r="Y64" s="62"/>
      <c r="Z64" s="62"/>
      <c r="AA64" s="62"/>
      <c r="AB64" s="62"/>
      <c r="AC64" s="62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</row>
    <row r="65" spans="2:113" s="9" customFormat="1">
      <c r="B65" s="60" t="s">
        <v>52</v>
      </c>
      <c r="C65" s="60"/>
      <c r="D65" s="60"/>
      <c r="E65" s="60"/>
      <c r="F65" s="36" t="s">
        <v>402</v>
      </c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62" t="s">
        <v>393</v>
      </c>
      <c r="X65" s="62"/>
      <c r="Y65" s="62"/>
      <c r="Z65" s="62"/>
      <c r="AA65" s="62"/>
      <c r="AB65" s="62"/>
      <c r="AC65" s="62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</row>
    <row r="66" spans="2:113" s="9" customFormat="1">
      <c r="B66" s="60"/>
      <c r="C66" s="60"/>
      <c r="D66" s="60"/>
      <c r="E66" s="60"/>
      <c r="F66" s="36" t="s">
        <v>403</v>
      </c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62"/>
      <c r="X66" s="62"/>
      <c r="Y66" s="62"/>
      <c r="Z66" s="62"/>
      <c r="AA66" s="62"/>
      <c r="AB66" s="62"/>
      <c r="AC66" s="62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</row>
    <row r="67" spans="2:113" s="9" customFormat="1" hidden="1">
      <c r="B67" s="60" t="s">
        <v>65</v>
      </c>
      <c r="C67" s="60"/>
      <c r="D67" s="60"/>
      <c r="E67" s="60"/>
      <c r="F67" s="36" t="s">
        <v>404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62"/>
      <c r="X67" s="62"/>
      <c r="Y67" s="62"/>
      <c r="Z67" s="62"/>
      <c r="AA67" s="62"/>
      <c r="AB67" s="62"/>
      <c r="AC67" s="62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</row>
    <row r="68" spans="2:113" s="9" customFormat="1" hidden="1">
      <c r="B68" s="60"/>
      <c r="C68" s="60"/>
      <c r="D68" s="60"/>
      <c r="E68" s="60"/>
      <c r="F68" s="36" t="s">
        <v>405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62"/>
      <c r="X68" s="62"/>
      <c r="Y68" s="62"/>
      <c r="Z68" s="62"/>
      <c r="AA68" s="62"/>
      <c r="AB68" s="62"/>
      <c r="AC68" s="62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</row>
    <row r="69" spans="2:113" s="9" customFormat="1" hidden="1">
      <c r="B69" s="86" t="s">
        <v>69</v>
      </c>
      <c r="C69" s="86"/>
      <c r="D69" s="86"/>
      <c r="E69" s="86"/>
      <c r="F69" s="36" t="s">
        <v>406</v>
      </c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91" t="s">
        <v>393</v>
      </c>
      <c r="X69" s="86"/>
      <c r="Y69" s="86"/>
      <c r="Z69" s="86"/>
      <c r="AA69" s="86"/>
      <c r="AB69" s="86"/>
      <c r="AC69" s="86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</row>
    <row r="70" spans="2:113" s="9" customFormat="1" hidden="1">
      <c r="B70" s="86"/>
      <c r="C70" s="86"/>
      <c r="D70" s="86"/>
      <c r="E70" s="86"/>
      <c r="F70" s="36" t="s">
        <v>407</v>
      </c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86"/>
      <c r="X70" s="86"/>
      <c r="Y70" s="86"/>
      <c r="Z70" s="86"/>
      <c r="AA70" s="86"/>
      <c r="AB70" s="86"/>
      <c r="AC70" s="86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</row>
    <row r="71" spans="2:113" s="9" customFormat="1" hidden="1">
      <c r="B71" s="86"/>
      <c r="C71" s="86"/>
      <c r="D71" s="86"/>
      <c r="E71" s="86"/>
      <c r="F71" s="36" t="s">
        <v>408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86"/>
      <c r="X71" s="86"/>
      <c r="Y71" s="86"/>
      <c r="Z71" s="86"/>
      <c r="AA71" s="86"/>
      <c r="AB71" s="86"/>
      <c r="AC71" s="86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</row>
    <row r="72" spans="2:113" s="9" customFormat="1" hidden="1">
      <c r="B72" s="86"/>
      <c r="C72" s="86"/>
      <c r="D72" s="86"/>
      <c r="E72" s="86"/>
      <c r="F72" s="36" t="s">
        <v>409</v>
      </c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86"/>
      <c r="X72" s="86"/>
      <c r="Y72" s="86"/>
      <c r="Z72" s="86"/>
      <c r="AA72" s="86"/>
      <c r="AB72" s="86"/>
      <c r="AC72" s="86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</row>
    <row r="73" spans="2:113" s="9" customFormat="1" hidden="1">
      <c r="B73" s="86" t="s">
        <v>72</v>
      </c>
      <c r="C73" s="86"/>
      <c r="D73" s="86"/>
      <c r="E73" s="86"/>
      <c r="F73" s="36" t="s">
        <v>406</v>
      </c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91" t="s">
        <v>393</v>
      </c>
      <c r="X73" s="86"/>
      <c r="Y73" s="86"/>
      <c r="Z73" s="86"/>
      <c r="AA73" s="86"/>
      <c r="AB73" s="86"/>
      <c r="AC73" s="86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</row>
    <row r="74" spans="2:113" s="9" customFormat="1" hidden="1">
      <c r="B74" s="86"/>
      <c r="C74" s="86"/>
      <c r="D74" s="86"/>
      <c r="E74" s="86"/>
      <c r="F74" s="36" t="s">
        <v>410</v>
      </c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86"/>
      <c r="X74" s="86"/>
      <c r="Y74" s="86"/>
      <c r="Z74" s="86"/>
      <c r="AA74" s="86"/>
      <c r="AB74" s="86"/>
      <c r="AC74" s="86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</row>
    <row r="75" spans="2:113" s="9" customFormat="1" hidden="1">
      <c r="B75" s="86"/>
      <c r="C75" s="86"/>
      <c r="D75" s="86"/>
      <c r="E75" s="86"/>
      <c r="F75" s="36" t="s">
        <v>411</v>
      </c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86"/>
      <c r="X75" s="86"/>
      <c r="Y75" s="86"/>
      <c r="Z75" s="86"/>
      <c r="AA75" s="86"/>
      <c r="AB75" s="86"/>
      <c r="AC75" s="86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</row>
    <row r="76" spans="2:113" s="9" customFormat="1" hidden="1">
      <c r="B76" s="86"/>
      <c r="C76" s="86"/>
      <c r="D76" s="86"/>
      <c r="E76" s="86"/>
      <c r="F76" s="36" t="s">
        <v>412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86"/>
      <c r="X76" s="86"/>
      <c r="Y76" s="86"/>
      <c r="Z76" s="86"/>
      <c r="AA76" s="86"/>
      <c r="AB76" s="86"/>
      <c r="AC76" s="86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</row>
    <row r="77" spans="2:113" s="9" customFormat="1" hidden="1">
      <c r="B77" s="86"/>
      <c r="C77" s="86"/>
      <c r="D77" s="86"/>
      <c r="E77" s="86"/>
      <c r="F77" s="36" t="s">
        <v>218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86"/>
      <c r="X77" s="86"/>
      <c r="Y77" s="86"/>
      <c r="Z77" s="86"/>
      <c r="AA77" s="86"/>
      <c r="AB77" s="86"/>
      <c r="AC77" s="86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</row>
    <row r="78" spans="2:113" s="9" customFormat="1" hidden="1">
      <c r="B78" s="86"/>
      <c r="C78" s="86"/>
      <c r="D78" s="86"/>
      <c r="E78" s="86"/>
      <c r="F78" s="36" t="s">
        <v>275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86"/>
      <c r="X78" s="86"/>
      <c r="Y78" s="86"/>
      <c r="Z78" s="86"/>
      <c r="AA78" s="86"/>
      <c r="AB78" s="86"/>
      <c r="AC78" s="86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</row>
    <row r="79" spans="2:113" s="9" customFormat="1" hidden="1">
      <c r="B79" s="86" t="s">
        <v>74</v>
      </c>
      <c r="C79" s="86"/>
      <c r="D79" s="86"/>
      <c r="E79" s="86"/>
      <c r="F79" s="36" t="s">
        <v>406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91" t="s">
        <v>393</v>
      </c>
      <c r="X79" s="91"/>
      <c r="Y79" s="91"/>
      <c r="Z79" s="91"/>
      <c r="AA79" s="91"/>
      <c r="AB79" s="91"/>
      <c r="AC79" s="91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</row>
    <row r="80" spans="2:113" s="9" customFormat="1" hidden="1">
      <c r="B80" s="86"/>
      <c r="C80" s="86"/>
      <c r="D80" s="86"/>
      <c r="E80" s="86"/>
      <c r="F80" s="36" t="s">
        <v>413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91"/>
      <c r="X80" s="91"/>
      <c r="Y80" s="91"/>
      <c r="Z80" s="91"/>
      <c r="AA80" s="91"/>
      <c r="AB80" s="91"/>
      <c r="AC80" s="91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</row>
    <row r="81" spans="2:113" s="9" customFormat="1" hidden="1">
      <c r="B81" s="86"/>
      <c r="C81" s="86"/>
      <c r="D81" s="86"/>
      <c r="E81" s="86"/>
      <c r="F81" s="36" t="s">
        <v>211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91" t="s">
        <v>393</v>
      </c>
      <c r="X81" s="91"/>
      <c r="Y81" s="91"/>
      <c r="Z81" s="91"/>
      <c r="AA81" s="91"/>
      <c r="AB81" s="91"/>
      <c r="AC81" s="91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</row>
    <row r="82" spans="2:113" s="9" customFormat="1" hidden="1">
      <c r="B82" s="86"/>
      <c r="C82" s="86"/>
      <c r="D82" s="86"/>
      <c r="E82" s="8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91"/>
      <c r="X82" s="91"/>
      <c r="Y82" s="91"/>
      <c r="Z82" s="91"/>
      <c r="AA82" s="91"/>
      <c r="AB82" s="91"/>
      <c r="AC82" s="91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</row>
    <row r="83" spans="2:113" s="9" customFormat="1" hidden="1">
      <c r="B83" s="86"/>
      <c r="C83" s="86"/>
      <c r="D83" s="86"/>
      <c r="E83" s="86"/>
      <c r="F83" s="36" t="s">
        <v>212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91" t="s">
        <v>393</v>
      </c>
      <c r="X83" s="91"/>
      <c r="Y83" s="91"/>
      <c r="Z83" s="91"/>
      <c r="AA83" s="91"/>
      <c r="AB83" s="91"/>
      <c r="AC83" s="91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</row>
    <row r="84" spans="2:113" s="9" customFormat="1" hidden="1">
      <c r="B84" s="86"/>
      <c r="C84" s="86"/>
      <c r="D84" s="86"/>
      <c r="E84" s="8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91"/>
      <c r="X84" s="91"/>
      <c r="Y84" s="91"/>
      <c r="Z84" s="91"/>
      <c r="AA84" s="91"/>
      <c r="AB84" s="91"/>
      <c r="AC84" s="91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</row>
    <row r="85" spans="2:113" s="9" customFormat="1" hidden="1">
      <c r="B85" s="86"/>
      <c r="C85" s="86"/>
      <c r="D85" s="86"/>
      <c r="E85" s="86"/>
      <c r="F85" s="36" t="s">
        <v>213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91" t="s">
        <v>393</v>
      </c>
      <c r="X85" s="91"/>
      <c r="Y85" s="91"/>
      <c r="Z85" s="91"/>
      <c r="AA85" s="91"/>
      <c r="AB85" s="91"/>
      <c r="AC85" s="91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</row>
    <row r="86" spans="2:113" s="9" customFormat="1" hidden="1">
      <c r="B86" s="86"/>
      <c r="C86" s="86"/>
      <c r="D86" s="86"/>
      <c r="E86" s="8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91"/>
      <c r="X86" s="91"/>
      <c r="Y86" s="91"/>
      <c r="Z86" s="91"/>
      <c r="AA86" s="91"/>
      <c r="AB86" s="91"/>
      <c r="AC86" s="91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</row>
    <row r="87" spans="2:113" s="9" customFormat="1" hidden="1">
      <c r="B87" s="86" t="s">
        <v>98</v>
      </c>
      <c r="C87" s="86"/>
      <c r="D87" s="86"/>
      <c r="E87" s="86"/>
      <c r="F87" s="36" t="s">
        <v>414</v>
      </c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86"/>
      <c r="X87" s="86"/>
      <c r="Y87" s="86"/>
      <c r="Z87" s="86"/>
      <c r="AA87" s="86"/>
      <c r="AB87" s="86"/>
      <c r="AC87" s="86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</row>
    <row r="88" spans="2:113" s="9" customFormat="1" ht="12.75" hidden="1">
      <c r="B88" s="85" t="s">
        <v>99</v>
      </c>
      <c r="C88" s="86"/>
      <c r="D88" s="86"/>
      <c r="E88" s="86"/>
      <c r="F88" s="84" t="s">
        <v>415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91" t="s">
        <v>416</v>
      </c>
      <c r="X88" s="86"/>
      <c r="Y88" s="86"/>
      <c r="Z88" s="86"/>
      <c r="AA88" s="86"/>
      <c r="AB88" s="86"/>
      <c r="AC88" s="86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93"/>
    </row>
    <row r="89" spans="2:113" s="9" customFormat="1" ht="12.75" hidden="1">
      <c r="B89" s="85"/>
      <c r="C89" s="86"/>
      <c r="D89" s="86"/>
      <c r="E89" s="86"/>
      <c r="F89" s="84" t="s">
        <v>285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6"/>
      <c r="X89" s="86"/>
      <c r="Y89" s="86"/>
      <c r="Z89" s="86"/>
      <c r="AA89" s="86"/>
      <c r="AB89" s="86"/>
      <c r="AC89" s="86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93"/>
    </row>
    <row r="90" spans="2:113" s="9" customFormat="1" ht="12.75" hidden="1">
      <c r="B90" s="85"/>
      <c r="C90" s="86"/>
      <c r="D90" s="86"/>
      <c r="E90" s="86"/>
      <c r="F90" s="84" t="s">
        <v>417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91" t="s">
        <v>416</v>
      </c>
      <c r="X90" s="86"/>
      <c r="Y90" s="86"/>
      <c r="Z90" s="86"/>
      <c r="AA90" s="86"/>
      <c r="AB90" s="86"/>
      <c r="AC90" s="86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93"/>
    </row>
    <row r="91" spans="2:113" s="9" customFormat="1" ht="12.75" hidden="1">
      <c r="B91" s="85"/>
      <c r="C91" s="86"/>
      <c r="D91" s="86"/>
      <c r="E91" s="86"/>
      <c r="F91" s="84" t="s">
        <v>418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6"/>
      <c r="X91" s="86"/>
      <c r="Y91" s="86"/>
      <c r="Z91" s="86"/>
      <c r="AA91" s="86"/>
      <c r="AB91" s="86"/>
      <c r="AC91" s="86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93"/>
    </row>
    <row r="92" spans="2:113" s="9" customFormat="1" ht="12.75" hidden="1" customHeight="1">
      <c r="B92" s="85" t="s">
        <v>109</v>
      </c>
      <c r="C92" s="86"/>
      <c r="D92" s="86"/>
      <c r="E92" s="86"/>
      <c r="F92" s="84" t="s">
        <v>419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91" t="s">
        <v>375</v>
      </c>
      <c r="X92" s="91"/>
      <c r="Y92" s="91"/>
      <c r="Z92" s="91"/>
      <c r="AA92" s="91"/>
      <c r="AB92" s="91"/>
      <c r="AC92" s="91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93"/>
    </row>
    <row r="93" spans="2:113" s="9" customFormat="1" ht="12.75" hidden="1">
      <c r="B93" s="85"/>
      <c r="C93" s="86"/>
      <c r="D93" s="86"/>
      <c r="E93" s="86"/>
      <c r="F93" s="84" t="s">
        <v>287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91"/>
      <c r="X93" s="91"/>
      <c r="Y93" s="91"/>
      <c r="Z93" s="91"/>
      <c r="AA93" s="91"/>
      <c r="AB93" s="91"/>
      <c r="AC93" s="91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93"/>
    </row>
    <row r="94" spans="2:113" s="9" customFormat="1" ht="12.75" hidden="1">
      <c r="B94" s="85"/>
      <c r="C94" s="86"/>
      <c r="D94" s="86"/>
      <c r="E94" s="86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91"/>
      <c r="X94" s="91"/>
      <c r="Y94" s="91"/>
      <c r="Z94" s="91"/>
      <c r="AA94" s="91"/>
      <c r="AB94" s="91"/>
      <c r="AC94" s="91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93"/>
    </row>
    <row r="95" spans="2:113" s="9" customFormat="1" ht="12.75" hidden="1" customHeight="1">
      <c r="B95" s="85" t="s">
        <v>115</v>
      </c>
      <c r="C95" s="86"/>
      <c r="D95" s="86"/>
      <c r="E95" s="86"/>
      <c r="F95" s="84" t="s">
        <v>420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6" t="s">
        <v>428</v>
      </c>
      <c r="X95" s="86"/>
      <c r="Y95" s="86"/>
      <c r="Z95" s="86"/>
      <c r="AA95" s="86"/>
      <c r="AB95" s="86"/>
      <c r="AC95" s="86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93"/>
    </row>
    <row r="96" spans="2:113" s="9" customFormat="1" ht="12.75" hidden="1">
      <c r="B96" s="85"/>
      <c r="C96" s="86"/>
      <c r="D96" s="86"/>
      <c r="E96" s="86"/>
      <c r="F96" s="84" t="s">
        <v>421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6"/>
      <c r="X96" s="86"/>
      <c r="Y96" s="86"/>
      <c r="Z96" s="86"/>
      <c r="AA96" s="86"/>
      <c r="AB96" s="86"/>
      <c r="AC96" s="86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93"/>
    </row>
    <row r="97" spans="2:65" s="9" customFormat="1" ht="12.75" hidden="1" customHeight="1">
      <c r="B97" s="85" t="s">
        <v>422</v>
      </c>
      <c r="C97" s="86"/>
      <c r="D97" s="86"/>
      <c r="E97" s="86"/>
      <c r="F97" s="84" t="s">
        <v>401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6" t="s">
        <v>428</v>
      </c>
      <c r="X97" s="86"/>
      <c r="Y97" s="86"/>
      <c r="Z97" s="86"/>
      <c r="AA97" s="86"/>
      <c r="AB97" s="86"/>
      <c r="AC97" s="86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93"/>
    </row>
    <row r="98" spans="2:65" s="9" customFormat="1" ht="12.75" hidden="1">
      <c r="B98" s="85"/>
      <c r="C98" s="86"/>
      <c r="D98" s="86"/>
      <c r="E98" s="86"/>
      <c r="F98" s="84" t="s">
        <v>423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6"/>
      <c r="X98" s="86"/>
      <c r="Y98" s="86"/>
      <c r="Z98" s="86"/>
      <c r="AA98" s="86"/>
      <c r="AB98" s="86"/>
      <c r="AC98" s="86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93"/>
    </row>
    <row r="99" spans="2:65" s="9" customFormat="1" ht="12.75" hidden="1">
      <c r="B99" s="85" t="s">
        <v>424</v>
      </c>
      <c r="C99" s="86"/>
      <c r="D99" s="86"/>
      <c r="E99" s="86"/>
      <c r="F99" s="84" t="s">
        <v>425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6" t="s">
        <v>428</v>
      </c>
      <c r="X99" s="86"/>
      <c r="Y99" s="86"/>
      <c r="Z99" s="86"/>
      <c r="AA99" s="86"/>
      <c r="AB99" s="86"/>
      <c r="AC99" s="86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93"/>
    </row>
    <row r="100" spans="2:65" s="9" customFormat="1" ht="12.75" hidden="1">
      <c r="B100" s="85"/>
      <c r="C100" s="86"/>
      <c r="D100" s="86"/>
      <c r="E100" s="86"/>
      <c r="F100" s="84" t="s">
        <v>426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6"/>
      <c r="X100" s="86"/>
      <c r="Y100" s="86"/>
      <c r="Z100" s="86"/>
      <c r="AA100" s="86"/>
      <c r="AB100" s="86"/>
      <c r="AC100" s="86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93"/>
    </row>
    <row r="101" spans="2:65" s="9" customFormat="1" ht="15" hidden="1" customHeight="1">
      <c r="B101" s="85"/>
      <c r="C101" s="86"/>
      <c r="D101" s="86"/>
      <c r="E101" s="86"/>
      <c r="F101" s="84" t="s">
        <v>427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6" t="s">
        <v>428</v>
      </c>
      <c r="X101" s="86"/>
      <c r="Y101" s="86"/>
      <c r="Z101" s="86"/>
      <c r="AA101" s="86"/>
      <c r="AB101" s="86"/>
      <c r="AC101" s="86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93"/>
    </row>
    <row r="102" spans="2:65" s="9" customFormat="1" ht="15" hidden="1" customHeight="1">
      <c r="B102" s="85"/>
      <c r="C102" s="86"/>
      <c r="D102" s="86"/>
      <c r="E102" s="86"/>
      <c r="F102" s="84" t="s">
        <v>429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6" t="s">
        <v>428</v>
      </c>
      <c r="X102" s="86"/>
      <c r="Y102" s="86"/>
      <c r="Z102" s="86"/>
      <c r="AA102" s="86"/>
      <c r="AB102" s="86"/>
      <c r="AC102" s="86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93"/>
    </row>
    <row r="103" spans="2:65" s="9" customFormat="1" ht="15" hidden="1" customHeight="1">
      <c r="B103" s="85"/>
      <c r="C103" s="86"/>
      <c r="D103" s="86"/>
      <c r="E103" s="86"/>
      <c r="F103" s="84" t="s">
        <v>430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6" t="s">
        <v>428</v>
      </c>
      <c r="X103" s="86"/>
      <c r="Y103" s="86"/>
      <c r="Z103" s="86"/>
      <c r="AA103" s="86"/>
      <c r="AB103" s="86"/>
      <c r="AC103" s="86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93"/>
    </row>
    <row r="104" spans="2:65" s="9" customFormat="1" ht="15" hidden="1" customHeight="1">
      <c r="B104" s="85"/>
      <c r="C104" s="86"/>
      <c r="D104" s="86"/>
      <c r="E104" s="86"/>
      <c r="F104" s="84" t="s">
        <v>431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6" t="s">
        <v>428</v>
      </c>
      <c r="X104" s="86"/>
      <c r="Y104" s="86"/>
      <c r="Z104" s="86"/>
      <c r="AA104" s="86"/>
      <c r="AB104" s="86"/>
      <c r="AC104" s="86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93"/>
    </row>
    <row r="105" spans="2:65" s="9" customFormat="1" ht="12.75" hidden="1">
      <c r="B105" s="85" t="s">
        <v>432</v>
      </c>
      <c r="C105" s="86"/>
      <c r="D105" s="86"/>
      <c r="E105" s="86"/>
      <c r="F105" s="84" t="s">
        <v>433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6" t="s">
        <v>428</v>
      </c>
      <c r="X105" s="86"/>
      <c r="Y105" s="86"/>
      <c r="Z105" s="86"/>
      <c r="AA105" s="86"/>
      <c r="AB105" s="86"/>
      <c r="AC105" s="86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93"/>
    </row>
    <row r="106" spans="2:65" s="9" customFormat="1" ht="12.75" hidden="1">
      <c r="B106" s="85"/>
      <c r="C106" s="86"/>
      <c r="D106" s="86"/>
      <c r="E106" s="86"/>
      <c r="F106" s="84" t="s">
        <v>434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6"/>
      <c r="X106" s="86"/>
      <c r="Y106" s="86"/>
      <c r="Z106" s="86"/>
      <c r="AA106" s="86"/>
      <c r="AB106" s="86"/>
      <c r="AC106" s="86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93"/>
    </row>
    <row r="107" spans="2:65" s="9" customFormat="1" ht="12.75" hidden="1">
      <c r="B107" s="85" t="s">
        <v>119</v>
      </c>
      <c r="C107" s="86"/>
      <c r="D107" s="86"/>
      <c r="E107" s="86"/>
      <c r="F107" s="84" t="s">
        <v>435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6"/>
      <c r="X107" s="86"/>
      <c r="Y107" s="86"/>
      <c r="Z107" s="86"/>
      <c r="AA107" s="86"/>
      <c r="AB107" s="86"/>
      <c r="AC107" s="86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93"/>
    </row>
    <row r="108" spans="2:65" s="9" customFormat="1" ht="12.75" hidden="1">
      <c r="B108" s="92"/>
      <c r="C108" s="87"/>
      <c r="D108" s="87"/>
      <c r="E108" s="87"/>
      <c r="F108" s="89" t="s">
        <v>436</v>
      </c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7"/>
      <c r="X108" s="87"/>
      <c r="Y108" s="87"/>
      <c r="Z108" s="87"/>
      <c r="AA108" s="87"/>
      <c r="AB108" s="87"/>
      <c r="AC108" s="87"/>
      <c r="AD108" s="90"/>
      <c r="AE108" s="90"/>
      <c r="AF108" s="90"/>
      <c r="AG108" s="90"/>
      <c r="AH108" s="90"/>
      <c r="AI108" s="90"/>
      <c r="AJ108" s="90"/>
      <c r="AK108" s="90"/>
      <c r="AL108" s="90"/>
      <c r="AM108" s="90"/>
      <c r="AN108" s="90"/>
      <c r="AO108" s="90"/>
      <c r="AP108" s="90"/>
      <c r="AQ108" s="90"/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/>
      <c r="BD108" s="90"/>
      <c r="BE108" s="90"/>
      <c r="BF108" s="90"/>
      <c r="BG108" s="90"/>
      <c r="BH108" s="90"/>
      <c r="BI108" s="90"/>
      <c r="BJ108" s="90"/>
      <c r="BK108" s="90"/>
      <c r="BL108" s="90"/>
      <c r="BM108" s="94"/>
    </row>
    <row r="109" spans="2:65" s="9" customFormat="1" ht="12.75" hidden="1">
      <c r="B109" s="85" t="s">
        <v>126</v>
      </c>
      <c r="C109" s="86"/>
      <c r="D109" s="86"/>
      <c r="E109" s="86"/>
      <c r="F109" s="84" t="s">
        <v>437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91" t="s">
        <v>440</v>
      </c>
      <c r="X109" s="86"/>
      <c r="Y109" s="86"/>
      <c r="Z109" s="86"/>
      <c r="AA109" s="86"/>
      <c r="AB109" s="86"/>
      <c r="AC109" s="86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93"/>
    </row>
    <row r="110" spans="2:65" s="9" customFormat="1" ht="12.75" hidden="1">
      <c r="B110" s="85"/>
      <c r="C110" s="86"/>
      <c r="D110" s="86"/>
      <c r="E110" s="86"/>
      <c r="F110" s="84" t="s">
        <v>438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91"/>
      <c r="X110" s="86"/>
      <c r="Y110" s="86"/>
      <c r="Z110" s="86"/>
      <c r="AA110" s="86"/>
      <c r="AB110" s="86"/>
      <c r="AC110" s="86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93"/>
    </row>
    <row r="111" spans="2:65" s="9" customFormat="1" ht="12.75" hidden="1">
      <c r="B111" s="85"/>
      <c r="C111" s="86"/>
      <c r="D111" s="86"/>
      <c r="E111" s="86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6"/>
      <c r="X111" s="86"/>
      <c r="Y111" s="86"/>
      <c r="Z111" s="86"/>
      <c r="AA111" s="86"/>
      <c r="AB111" s="86"/>
      <c r="AC111" s="86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93"/>
    </row>
    <row r="112" spans="2:65" s="9" customFormat="1" ht="12.75" hidden="1">
      <c r="B112" s="85" t="s">
        <v>439</v>
      </c>
      <c r="C112" s="86"/>
      <c r="D112" s="86"/>
      <c r="E112" s="86"/>
      <c r="F112" s="84" t="s">
        <v>421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6" t="s">
        <v>428</v>
      </c>
      <c r="X112" s="86"/>
      <c r="Y112" s="86"/>
      <c r="Z112" s="86"/>
      <c r="AA112" s="86"/>
      <c r="AB112" s="86"/>
      <c r="AC112" s="86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93"/>
    </row>
    <row r="113" spans="2:65" s="9" customFormat="1" ht="12.75" hidden="1">
      <c r="B113" s="85" t="s">
        <v>127</v>
      </c>
      <c r="C113" s="86"/>
      <c r="D113" s="86"/>
      <c r="E113" s="86"/>
      <c r="F113" s="84" t="s">
        <v>441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91" t="s">
        <v>444</v>
      </c>
      <c r="X113" s="86"/>
      <c r="Y113" s="86"/>
      <c r="Z113" s="86"/>
      <c r="AA113" s="86"/>
      <c r="AB113" s="86"/>
      <c r="AC113" s="86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93"/>
    </row>
    <row r="114" spans="2:65" s="9" customFormat="1" ht="12.75" hidden="1">
      <c r="B114" s="85"/>
      <c r="C114" s="86"/>
      <c r="D114" s="86"/>
      <c r="E114" s="86"/>
      <c r="F114" s="84" t="s">
        <v>442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6"/>
      <c r="X114" s="86"/>
      <c r="Y114" s="86"/>
      <c r="Z114" s="86"/>
      <c r="AA114" s="86"/>
      <c r="AB114" s="86"/>
      <c r="AC114" s="86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93"/>
    </row>
    <row r="115" spans="2:65" s="9" customFormat="1" ht="12.75" hidden="1">
      <c r="B115" s="85"/>
      <c r="C115" s="86"/>
      <c r="D115" s="86"/>
      <c r="E115" s="86"/>
      <c r="F115" s="84" t="s">
        <v>443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6"/>
      <c r="X115" s="86"/>
      <c r="Y115" s="86"/>
      <c r="Z115" s="86"/>
      <c r="AA115" s="86"/>
      <c r="AB115" s="86"/>
      <c r="AC115" s="86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93"/>
    </row>
    <row r="116" spans="2:65" s="9" customFormat="1" ht="12.75" hidden="1" customHeight="1">
      <c r="B116" s="85"/>
      <c r="C116" s="86"/>
      <c r="D116" s="86"/>
      <c r="E116" s="86"/>
      <c r="F116" s="84" t="s">
        <v>445</v>
      </c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91" t="s">
        <v>444</v>
      </c>
      <c r="X116" s="91"/>
      <c r="Y116" s="91"/>
      <c r="Z116" s="91"/>
      <c r="AA116" s="91"/>
      <c r="AB116" s="91"/>
      <c r="AC116" s="91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93"/>
    </row>
    <row r="117" spans="2:65" s="9" customFormat="1" ht="12.75" hidden="1">
      <c r="B117" s="85"/>
      <c r="C117" s="86"/>
      <c r="D117" s="86"/>
      <c r="E117" s="86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91"/>
      <c r="X117" s="91"/>
      <c r="Y117" s="91"/>
      <c r="Z117" s="91"/>
      <c r="AA117" s="91"/>
      <c r="AB117" s="91"/>
      <c r="AC117" s="91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93"/>
    </row>
    <row r="118" spans="2:65" s="9" customFormat="1" ht="12.75" hidden="1" customHeight="1">
      <c r="B118" s="85"/>
      <c r="C118" s="86"/>
      <c r="D118" s="86"/>
      <c r="E118" s="86"/>
      <c r="F118" s="84" t="s">
        <v>446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91" t="s">
        <v>444</v>
      </c>
      <c r="X118" s="91"/>
      <c r="Y118" s="91"/>
      <c r="Z118" s="91"/>
      <c r="AA118" s="91"/>
      <c r="AB118" s="91"/>
      <c r="AC118" s="91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93"/>
    </row>
    <row r="119" spans="2:65" s="9" customFormat="1" ht="12.75" hidden="1">
      <c r="B119" s="92"/>
      <c r="C119" s="87"/>
      <c r="D119" s="87"/>
      <c r="E119" s="87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95"/>
      <c r="X119" s="95"/>
      <c r="Y119" s="95"/>
      <c r="Z119" s="95"/>
      <c r="AA119" s="95"/>
      <c r="AB119" s="95"/>
      <c r="AC119" s="95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4"/>
    </row>
    <row r="120" spans="2:65" s="9" customFormat="1" ht="12.75" hidden="1"/>
    <row r="121" spans="2:65" s="3" customFormat="1" ht="12" hidden="1" customHeight="1">
      <c r="B121" s="3" t="s">
        <v>447</v>
      </c>
    </row>
    <row r="122" spans="2:65" s="3" customFormat="1" ht="12" hidden="1" customHeight="1">
      <c r="B122" s="3" t="s">
        <v>448</v>
      </c>
    </row>
    <row r="123" spans="2:65" s="3" customFormat="1" ht="12" hidden="1" customHeight="1">
      <c r="B123" s="3" t="s">
        <v>449</v>
      </c>
    </row>
    <row r="124" spans="2:65" s="3" customFormat="1" ht="12" hidden="1" customHeight="1">
      <c r="B124" s="3" t="s">
        <v>450</v>
      </c>
    </row>
    <row r="125" spans="2:65" s="3" customFormat="1" ht="11.25" hidden="1"/>
    <row r="126" spans="2:65" hidden="1"/>
    <row r="127" spans="2:65" s="9" customFormat="1" ht="12.75" hidden="1">
      <c r="B127" s="9" t="s">
        <v>452</v>
      </c>
      <c r="C127" s="10"/>
      <c r="D127" s="10"/>
      <c r="E127" s="10"/>
      <c r="F127" s="10"/>
      <c r="G127" s="10"/>
      <c r="H127" s="10"/>
      <c r="I127" s="10"/>
      <c r="J127" s="88" t="s">
        <v>453</v>
      </c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</row>
    <row r="128" spans="2:65" s="9" customFormat="1" ht="12.75" hidden="1">
      <c r="C128" s="10"/>
      <c r="D128" s="10"/>
      <c r="E128" s="10"/>
      <c r="F128" s="10"/>
      <c r="G128" s="10"/>
      <c r="H128" s="10"/>
      <c r="I128" s="10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</row>
    <row r="129" spans="2:65" s="9" customFormat="1" ht="12.75" hidden="1">
      <c r="B129" s="10"/>
      <c r="C129" s="10"/>
      <c r="D129" s="10"/>
      <c r="E129" s="10"/>
      <c r="F129" s="10"/>
      <c r="G129" s="10"/>
      <c r="H129" s="10"/>
      <c r="I129" s="10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</row>
    <row r="130" spans="2:65" s="9" customFormat="1" ht="12.75" hidden="1">
      <c r="J130" s="88" t="s">
        <v>451</v>
      </c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</row>
    <row r="131" spans="2:65" s="9" customFormat="1" ht="12.75" hidden="1"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</row>
    <row r="132" spans="2:65" s="9" customFormat="1" ht="12.75" hidden="1"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</row>
    <row r="133" spans="2:65" hidden="1"/>
    <row r="138" spans="2:65" s="104" customFormat="1" ht="23.25"/>
    <row r="139" spans="2:65" s="13" customFormat="1" ht="20.25"/>
  </sheetData>
  <mergeCells count="589">
    <mergeCell ref="B1:BM1"/>
    <mergeCell ref="B3:V3"/>
    <mergeCell ref="W3:AC3"/>
    <mergeCell ref="AD3:AO3"/>
    <mergeCell ref="AP3:BA3"/>
    <mergeCell ref="BB3:BM3"/>
    <mergeCell ref="B4:V4"/>
    <mergeCell ref="W4:AC4"/>
    <mergeCell ref="AP4:BA4"/>
    <mergeCell ref="BB4:BM4"/>
    <mergeCell ref="AD4:AO5"/>
    <mergeCell ref="W8:AC8"/>
    <mergeCell ref="AD7:AI7"/>
    <mergeCell ref="AD8:AI8"/>
    <mergeCell ref="B5:V5"/>
    <mergeCell ref="W5:AC5"/>
    <mergeCell ref="AP5:BA5"/>
    <mergeCell ref="BB5:BM5"/>
    <mergeCell ref="B6:V6"/>
    <mergeCell ref="W6:AC6"/>
    <mergeCell ref="AD6:AO6"/>
    <mergeCell ref="AP6:BA6"/>
    <mergeCell ref="BB6:BM6"/>
    <mergeCell ref="BB9:BG11"/>
    <mergeCell ref="F10:V10"/>
    <mergeCell ref="F11:V11"/>
    <mergeCell ref="B9:E11"/>
    <mergeCell ref="BH9:BM11"/>
    <mergeCell ref="BH7:BM7"/>
    <mergeCell ref="AJ8:AO8"/>
    <mergeCell ref="AP8:AU8"/>
    <mergeCell ref="AV8:BA8"/>
    <mergeCell ref="BB8:BG8"/>
    <mergeCell ref="BH8:BM8"/>
    <mergeCell ref="W9:AC11"/>
    <mergeCell ref="AD9:AI11"/>
    <mergeCell ref="AJ9:AO11"/>
    <mergeCell ref="AP9:AU11"/>
    <mergeCell ref="AV9:BA11"/>
    <mergeCell ref="F9:V9"/>
    <mergeCell ref="AJ7:AO7"/>
    <mergeCell ref="AP7:AU7"/>
    <mergeCell ref="AV7:BA7"/>
    <mergeCell ref="BB7:BG7"/>
    <mergeCell ref="B7:V7"/>
    <mergeCell ref="W7:AC7"/>
    <mergeCell ref="B8:V8"/>
    <mergeCell ref="BH56:BM56"/>
    <mergeCell ref="W56:AC56"/>
    <mergeCell ref="AD56:AI56"/>
    <mergeCell ref="AJ56:AO56"/>
    <mergeCell ref="AP56:AU56"/>
    <mergeCell ref="AV56:BA56"/>
    <mergeCell ref="AJ87:AO87"/>
    <mergeCell ref="AP87:AU87"/>
    <mergeCell ref="AV87:BA87"/>
    <mergeCell ref="BB87:BG87"/>
    <mergeCell ref="BH87:BM87"/>
    <mergeCell ref="BH57:BM59"/>
    <mergeCell ref="BH65:BM66"/>
    <mergeCell ref="BH81:BM82"/>
    <mergeCell ref="BB60:BG62"/>
    <mergeCell ref="BB69:BG72"/>
    <mergeCell ref="BH69:BM72"/>
    <mergeCell ref="AV63:BA64"/>
    <mergeCell ref="BB63:BG64"/>
    <mergeCell ref="BB67:BG68"/>
    <mergeCell ref="BH67:BM68"/>
    <mergeCell ref="BH63:BM64"/>
    <mergeCell ref="BB65:BG66"/>
    <mergeCell ref="BB57:BG59"/>
    <mergeCell ref="F83:V83"/>
    <mergeCell ref="AJ101:AO101"/>
    <mergeCell ref="AP101:AU101"/>
    <mergeCell ref="AV101:BA101"/>
    <mergeCell ref="BB101:BG101"/>
    <mergeCell ref="F97:V97"/>
    <mergeCell ref="F93:V93"/>
    <mergeCell ref="BB97:BG98"/>
    <mergeCell ref="AD99:AI100"/>
    <mergeCell ref="AJ99:AO100"/>
    <mergeCell ref="AP99:AU100"/>
    <mergeCell ref="F84:V84"/>
    <mergeCell ref="F85:V85"/>
    <mergeCell ref="F86:V86"/>
    <mergeCell ref="BB92:BG94"/>
    <mergeCell ref="AV95:BA96"/>
    <mergeCell ref="BB95:BG96"/>
    <mergeCell ref="AJ97:AO98"/>
    <mergeCell ref="AP97:AU98"/>
    <mergeCell ref="AV97:BA98"/>
    <mergeCell ref="AV99:BA100"/>
    <mergeCell ref="AJ113:AO115"/>
    <mergeCell ref="AP113:AU115"/>
    <mergeCell ref="BH112:BM112"/>
    <mergeCell ref="W113:AC115"/>
    <mergeCell ref="AD113:AI115"/>
    <mergeCell ref="BH113:BM115"/>
    <mergeCell ref="BH101:BM101"/>
    <mergeCell ref="W102:AC102"/>
    <mergeCell ref="AD102:AI102"/>
    <mergeCell ref="AJ102:AO102"/>
    <mergeCell ref="AP102:AU102"/>
    <mergeCell ref="AV102:BA102"/>
    <mergeCell ref="BB102:BG102"/>
    <mergeCell ref="BH102:BM102"/>
    <mergeCell ref="W101:AC101"/>
    <mergeCell ref="AD101:AI101"/>
    <mergeCell ref="AJ105:AO106"/>
    <mergeCell ref="AP105:AU106"/>
    <mergeCell ref="AV105:BA106"/>
    <mergeCell ref="BB105:BG106"/>
    <mergeCell ref="AP104:AU104"/>
    <mergeCell ref="AV104:BA104"/>
    <mergeCell ref="AD109:AI111"/>
    <mergeCell ref="AV109:BA111"/>
    <mergeCell ref="F108:V108"/>
    <mergeCell ref="BH105:BM106"/>
    <mergeCell ref="BB103:BG103"/>
    <mergeCell ref="BH103:BM103"/>
    <mergeCell ref="W104:AC104"/>
    <mergeCell ref="AD104:AI104"/>
    <mergeCell ref="AJ104:AO104"/>
    <mergeCell ref="AV112:BA112"/>
    <mergeCell ref="BB112:BG112"/>
    <mergeCell ref="BH109:BM111"/>
    <mergeCell ref="BB107:BG108"/>
    <mergeCell ref="F103:V103"/>
    <mergeCell ref="BB104:BG104"/>
    <mergeCell ref="BH104:BM104"/>
    <mergeCell ref="W103:AC103"/>
    <mergeCell ref="AD103:AI103"/>
    <mergeCell ref="AJ103:AO103"/>
    <mergeCell ref="AP103:AU103"/>
    <mergeCell ref="AV103:BA103"/>
    <mergeCell ref="W112:AC112"/>
    <mergeCell ref="AD112:AI112"/>
    <mergeCell ref="AJ112:AO112"/>
    <mergeCell ref="AP112:AU112"/>
    <mergeCell ref="AD105:AI106"/>
    <mergeCell ref="BB109:BG111"/>
    <mergeCell ref="AV107:BA108"/>
    <mergeCell ref="BH97:BM98"/>
    <mergeCell ref="BB99:BG100"/>
    <mergeCell ref="BH99:BM100"/>
    <mergeCell ref="W90:AC91"/>
    <mergeCell ref="W92:AC94"/>
    <mergeCell ref="AJ92:AO94"/>
    <mergeCell ref="AP92:AU94"/>
    <mergeCell ref="AV92:BA94"/>
    <mergeCell ref="W95:AC96"/>
    <mergeCell ref="AD95:AI96"/>
    <mergeCell ref="AJ95:AO96"/>
    <mergeCell ref="AP95:AU96"/>
    <mergeCell ref="AD90:AI91"/>
    <mergeCell ref="AJ90:AO91"/>
    <mergeCell ref="AP90:AU91"/>
    <mergeCell ref="BH92:BM94"/>
    <mergeCell ref="BH95:BM96"/>
    <mergeCell ref="BH88:BM89"/>
    <mergeCell ref="AV90:BA91"/>
    <mergeCell ref="BB90:BG91"/>
    <mergeCell ref="BH90:BM91"/>
    <mergeCell ref="AD85:AI86"/>
    <mergeCell ref="AJ85:AO86"/>
    <mergeCell ref="BH83:BM84"/>
    <mergeCell ref="W85:AC86"/>
    <mergeCell ref="AP85:AU86"/>
    <mergeCell ref="AV85:BA86"/>
    <mergeCell ref="BB85:BG86"/>
    <mergeCell ref="BH85:BM86"/>
    <mergeCell ref="W83:AC84"/>
    <mergeCell ref="AD83:AI84"/>
    <mergeCell ref="AJ83:AO84"/>
    <mergeCell ref="AP83:AU84"/>
    <mergeCell ref="AV83:BA84"/>
    <mergeCell ref="BB83:BG84"/>
    <mergeCell ref="AV88:BA89"/>
    <mergeCell ref="BB88:BG89"/>
    <mergeCell ref="F15:V15"/>
    <mergeCell ref="F16:V16"/>
    <mergeCell ref="F17:V17"/>
    <mergeCell ref="BB54:BG55"/>
    <mergeCell ref="AV81:BA82"/>
    <mergeCell ref="BB81:BG82"/>
    <mergeCell ref="F79:V79"/>
    <mergeCell ref="F62:V62"/>
    <mergeCell ref="BB56:BG56"/>
    <mergeCell ref="AV57:BA59"/>
    <mergeCell ref="W63:AC64"/>
    <mergeCell ref="AD63:AI64"/>
    <mergeCell ref="F23:V23"/>
    <mergeCell ref="F24:V24"/>
    <mergeCell ref="F26:V26"/>
    <mergeCell ref="F27:V27"/>
    <mergeCell ref="F28:V28"/>
    <mergeCell ref="AV34:BA53"/>
    <mergeCell ref="BB34:BG53"/>
    <mergeCell ref="F37:V37"/>
    <mergeCell ref="F38:V38"/>
    <mergeCell ref="AP34:AU53"/>
    <mergeCell ref="AJ63:AO64"/>
    <mergeCell ref="AV69:BA72"/>
    <mergeCell ref="F12:V12"/>
    <mergeCell ref="F13:V13"/>
    <mergeCell ref="F14:V14"/>
    <mergeCell ref="F42:V42"/>
    <mergeCell ref="F35:V35"/>
    <mergeCell ref="F25:V25"/>
    <mergeCell ref="BH54:BM55"/>
    <mergeCell ref="W60:AC62"/>
    <mergeCell ref="AD60:AI62"/>
    <mergeCell ref="AJ60:AO62"/>
    <mergeCell ref="AP60:AU62"/>
    <mergeCell ref="AV60:BA62"/>
    <mergeCell ref="W54:AC55"/>
    <mergeCell ref="AD54:AI55"/>
    <mergeCell ref="BH60:BM62"/>
    <mergeCell ref="W57:AC59"/>
    <mergeCell ref="F18:V18"/>
    <mergeCell ref="F19:V19"/>
    <mergeCell ref="F20:V20"/>
    <mergeCell ref="AJ54:AO55"/>
    <mergeCell ref="AP54:AU55"/>
    <mergeCell ref="AV54:BA55"/>
    <mergeCell ref="F21:V21"/>
    <mergeCell ref="F22:V22"/>
    <mergeCell ref="BH34:BM53"/>
    <mergeCell ref="F33:V33"/>
    <mergeCell ref="F34:V34"/>
    <mergeCell ref="W34:AC53"/>
    <mergeCell ref="F36:V36"/>
    <mergeCell ref="BB79:BG80"/>
    <mergeCell ref="BH79:BM80"/>
    <mergeCell ref="F29:V29"/>
    <mergeCell ref="F30:V30"/>
    <mergeCell ref="F31:V31"/>
    <mergeCell ref="AD34:AI53"/>
    <mergeCell ref="AJ34:AO53"/>
    <mergeCell ref="BB73:BG78"/>
    <mergeCell ref="BH73:BM78"/>
    <mergeCell ref="W79:AC80"/>
    <mergeCell ref="AD79:AI80"/>
    <mergeCell ref="AJ79:AO80"/>
    <mergeCell ref="AP79:AU80"/>
    <mergeCell ref="AV79:BA80"/>
    <mergeCell ref="W73:AC78"/>
    <mergeCell ref="AD73:AI78"/>
    <mergeCell ref="AJ73:AO78"/>
    <mergeCell ref="AP73:AU78"/>
    <mergeCell ref="AV73:BA78"/>
    <mergeCell ref="F45:V45"/>
    <mergeCell ref="AJ69:AO72"/>
    <mergeCell ref="AP69:AU72"/>
    <mergeCell ref="AJ65:AO66"/>
    <mergeCell ref="AP65:AU66"/>
    <mergeCell ref="W65:AC66"/>
    <mergeCell ref="F46:V46"/>
    <mergeCell ref="F47:V47"/>
    <mergeCell ref="F48:V48"/>
    <mergeCell ref="AP63:AU64"/>
    <mergeCell ref="AD65:AI66"/>
    <mergeCell ref="AD69:AI72"/>
    <mergeCell ref="F53:V53"/>
    <mergeCell ref="F54:V54"/>
    <mergeCell ref="F55:V55"/>
    <mergeCell ref="F56:V56"/>
    <mergeCell ref="F59:V59"/>
    <mergeCell ref="AD57:AI59"/>
    <mergeCell ref="AJ57:AO59"/>
    <mergeCell ref="AP57:AU59"/>
    <mergeCell ref="B12:E53"/>
    <mergeCell ref="AP67:AU68"/>
    <mergeCell ref="F50:V50"/>
    <mergeCell ref="F51:V51"/>
    <mergeCell ref="F52:V52"/>
    <mergeCell ref="F32:V32"/>
    <mergeCell ref="F63:V63"/>
    <mergeCell ref="F64:V64"/>
    <mergeCell ref="F65:V65"/>
    <mergeCell ref="B54:E64"/>
    <mergeCell ref="F57:V57"/>
    <mergeCell ref="F60:V60"/>
    <mergeCell ref="F61:V61"/>
    <mergeCell ref="F58:V58"/>
    <mergeCell ref="AJ12:AO14"/>
    <mergeCell ref="AP12:AU14"/>
    <mergeCell ref="W12:AC14"/>
    <mergeCell ref="AD12:AI14"/>
    <mergeCell ref="F49:V49"/>
    <mergeCell ref="F39:V39"/>
    <mergeCell ref="F40:V40"/>
    <mergeCell ref="F41:V41"/>
    <mergeCell ref="F43:V43"/>
    <mergeCell ref="F44:V44"/>
    <mergeCell ref="BH116:BM117"/>
    <mergeCell ref="BH107:BM108"/>
    <mergeCell ref="F66:V66"/>
    <mergeCell ref="F67:V67"/>
    <mergeCell ref="F68:V68"/>
    <mergeCell ref="AV65:BA66"/>
    <mergeCell ref="B65:E66"/>
    <mergeCell ref="B67:E68"/>
    <mergeCell ref="AD67:AI68"/>
    <mergeCell ref="AJ67:AO68"/>
    <mergeCell ref="AV67:BA68"/>
    <mergeCell ref="F72:V72"/>
    <mergeCell ref="W67:AC68"/>
    <mergeCell ref="F73:V73"/>
    <mergeCell ref="F74:V74"/>
    <mergeCell ref="F75:V75"/>
    <mergeCell ref="B69:E72"/>
    <mergeCell ref="BB116:BG117"/>
    <mergeCell ref="F69:V69"/>
    <mergeCell ref="F70:V70"/>
    <mergeCell ref="F71:V71"/>
    <mergeCell ref="W69:AC72"/>
    <mergeCell ref="F76:V76"/>
    <mergeCell ref="F77:V77"/>
    <mergeCell ref="F78:V78"/>
    <mergeCell ref="B73:E78"/>
    <mergeCell ref="BH118:BM119"/>
    <mergeCell ref="W116:AC117"/>
    <mergeCell ref="AD116:AI117"/>
    <mergeCell ref="AJ116:AO117"/>
    <mergeCell ref="AP116:AU117"/>
    <mergeCell ref="AV116:BA117"/>
    <mergeCell ref="W118:AC119"/>
    <mergeCell ref="AD118:AI119"/>
    <mergeCell ref="AJ118:AO119"/>
    <mergeCell ref="AP118:AU119"/>
    <mergeCell ref="AV118:BA119"/>
    <mergeCell ref="BB118:BG119"/>
    <mergeCell ref="B79:E86"/>
    <mergeCell ref="AV113:BA115"/>
    <mergeCell ref="BB113:BG115"/>
    <mergeCell ref="F80:V80"/>
    <mergeCell ref="F81:V81"/>
    <mergeCell ref="F82:V82"/>
    <mergeCell ref="W81:AC82"/>
    <mergeCell ref="AD81:AI82"/>
    <mergeCell ref="AJ81:AO82"/>
    <mergeCell ref="AP81:AU82"/>
    <mergeCell ref="B87:E87"/>
    <mergeCell ref="F87:V87"/>
    <mergeCell ref="F88:V88"/>
    <mergeCell ref="F89:V89"/>
    <mergeCell ref="W88:AC89"/>
    <mergeCell ref="AD88:AI89"/>
    <mergeCell ref="W87:AC87"/>
    <mergeCell ref="AD87:AI87"/>
    <mergeCell ref="B92:E94"/>
    <mergeCell ref="B95:E96"/>
    <mergeCell ref="AP109:AU111"/>
    <mergeCell ref="AP107:AU108"/>
    <mergeCell ref="F90:V90"/>
    <mergeCell ref="F91:V91"/>
    <mergeCell ref="F92:V92"/>
    <mergeCell ref="B88:E91"/>
    <mergeCell ref="AJ88:AO89"/>
    <mergeCell ref="AP88:AU89"/>
    <mergeCell ref="F94:V94"/>
    <mergeCell ref="F95:V95"/>
    <mergeCell ref="F96:V96"/>
    <mergeCell ref="AD92:AI94"/>
    <mergeCell ref="W99:AC100"/>
    <mergeCell ref="W105:AC106"/>
    <mergeCell ref="W97:AC98"/>
    <mergeCell ref="AD97:AI98"/>
    <mergeCell ref="F99:V99"/>
    <mergeCell ref="F100:V100"/>
    <mergeCell ref="B97:E98"/>
    <mergeCell ref="B105:E106"/>
    <mergeCell ref="B107:E108"/>
    <mergeCell ref="F101:V101"/>
    <mergeCell ref="F102:V102"/>
    <mergeCell ref="B113:E119"/>
    <mergeCell ref="F114:V114"/>
    <mergeCell ref="F115:V115"/>
    <mergeCell ref="F116:V116"/>
    <mergeCell ref="F118:V118"/>
    <mergeCell ref="F109:V109"/>
    <mergeCell ref="F111:V111"/>
    <mergeCell ref="F112:V112"/>
    <mergeCell ref="F117:V117"/>
    <mergeCell ref="B109:E111"/>
    <mergeCell ref="F110:V110"/>
    <mergeCell ref="B112:E112"/>
    <mergeCell ref="F113:V113"/>
    <mergeCell ref="AV12:BA14"/>
    <mergeCell ref="BB12:BG14"/>
    <mergeCell ref="F104:V104"/>
    <mergeCell ref="B99:E104"/>
    <mergeCell ref="W107:AC108"/>
    <mergeCell ref="F98:V98"/>
    <mergeCell ref="J130:BM132"/>
    <mergeCell ref="J127:BM129"/>
    <mergeCell ref="F119:V119"/>
    <mergeCell ref="F105:V105"/>
    <mergeCell ref="F106:V106"/>
    <mergeCell ref="F107:V107"/>
    <mergeCell ref="AJ109:AO111"/>
    <mergeCell ref="AD107:AI108"/>
    <mergeCell ref="AJ107:AO108"/>
    <mergeCell ref="W109:AC111"/>
    <mergeCell ref="BH12:BM14"/>
    <mergeCell ref="W15:AC33"/>
    <mergeCell ref="AD15:AI33"/>
    <mergeCell ref="AJ15:AO33"/>
    <mergeCell ref="AP15:AU33"/>
    <mergeCell ref="AV15:BA33"/>
    <mergeCell ref="BB15:BG33"/>
    <mergeCell ref="BH15:BM33"/>
    <mergeCell ref="BN3:BY3"/>
    <mergeCell ref="BZ3:CK3"/>
    <mergeCell ref="CL3:CW3"/>
    <mergeCell ref="CX3:DI3"/>
    <mergeCell ref="BN4:BY4"/>
    <mergeCell ref="BZ4:CK4"/>
    <mergeCell ref="CL4:CW4"/>
    <mergeCell ref="CX4:DI4"/>
    <mergeCell ref="BN5:BY5"/>
    <mergeCell ref="BZ5:CK5"/>
    <mergeCell ref="CL5:CW5"/>
    <mergeCell ref="CX5:DI5"/>
    <mergeCell ref="BN6:BY6"/>
    <mergeCell ref="BZ6:CK6"/>
    <mergeCell ref="CL6:CW6"/>
    <mergeCell ref="CX6:DI6"/>
    <mergeCell ref="BN7:BS7"/>
    <mergeCell ref="BT7:BY7"/>
    <mergeCell ref="BZ7:CE7"/>
    <mergeCell ref="CF7:CK7"/>
    <mergeCell ref="CL7:CQ7"/>
    <mergeCell ref="CR7:CW7"/>
    <mergeCell ref="CX7:DC7"/>
    <mergeCell ref="DD7:DI7"/>
    <mergeCell ref="BN8:BS8"/>
    <mergeCell ref="BT8:BY8"/>
    <mergeCell ref="BZ8:CE8"/>
    <mergeCell ref="CF8:CK8"/>
    <mergeCell ref="CL8:CQ8"/>
    <mergeCell ref="CR8:CW8"/>
    <mergeCell ref="CX8:DC8"/>
    <mergeCell ref="DD8:DI8"/>
    <mergeCell ref="BN9:BS11"/>
    <mergeCell ref="BT9:BY11"/>
    <mergeCell ref="BZ9:CE11"/>
    <mergeCell ref="CF9:CK11"/>
    <mergeCell ref="CL9:CQ11"/>
    <mergeCell ref="CR9:CW11"/>
    <mergeCell ref="CX9:DC11"/>
    <mergeCell ref="DD9:DI11"/>
    <mergeCell ref="BN12:BS14"/>
    <mergeCell ref="BT12:BY14"/>
    <mergeCell ref="BZ12:CE14"/>
    <mergeCell ref="CF12:CK14"/>
    <mergeCell ref="CL12:CQ14"/>
    <mergeCell ref="CR12:CW14"/>
    <mergeCell ref="CX12:DC14"/>
    <mergeCell ref="DD12:DI14"/>
    <mergeCell ref="BN15:BS33"/>
    <mergeCell ref="BT15:BY33"/>
    <mergeCell ref="BZ15:CE33"/>
    <mergeCell ref="CF15:CK33"/>
    <mergeCell ref="CL15:CQ33"/>
    <mergeCell ref="CR15:CW33"/>
    <mergeCell ref="CX15:DC33"/>
    <mergeCell ref="DD15:DI33"/>
    <mergeCell ref="BN34:BS53"/>
    <mergeCell ref="BT34:BY53"/>
    <mergeCell ref="BZ34:CE53"/>
    <mergeCell ref="CF34:CK53"/>
    <mergeCell ref="CL34:CQ53"/>
    <mergeCell ref="CR34:CW53"/>
    <mergeCell ref="CX34:DC53"/>
    <mergeCell ref="DD34:DI53"/>
    <mergeCell ref="BN54:BS55"/>
    <mergeCell ref="BT54:BY55"/>
    <mergeCell ref="BZ54:CE55"/>
    <mergeCell ref="CF54:CK55"/>
    <mergeCell ref="CL54:CQ55"/>
    <mergeCell ref="CR54:CW55"/>
    <mergeCell ref="CX54:DC55"/>
    <mergeCell ref="DD54:DI55"/>
    <mergeCell ref="BN56:BS56"/>
    <mergeCell ref="BT56:BY56"/>
    <mergeCell ref="BZ56:CE56"/>
    <mergeCell ref="CF56:CK56"/>
    <mergeCell ref="CL56:CQ56"/>
    <mergeCell ref="CR56:CW56"/>
    <mergeCell ref="CX56:DC56"/>
    <mergeCell ref="DD56:DI56"/>
    <mergeCell ref="BN57:BS59"/>
    <mergeCell ref="BT57:BY59"/>
    <mergeCell ref="BZ57:CE59"/>
    <mergeCell ref="CF57:CK59"/>
    <mergeCell ref="CL57:CQ59"/>
    <mergeCell ref="CR57:CW59"/>
    <mergeCell ref="CX57:DC59"/>
    <mergeCell ref="DD57:DI59"/>
    <mergeCell ref="BN60:BS62"/>
    <mergeCell ref="BT60:BY62"/>
    <mergeCell ref="BZ60:CE62"/>
    <mergeCell ref="CF60:CK62"/>
    <mergeCell ref="CL60:CQ62"/>
    <mergeCell ref="CR60:CW62"/>
    <mergeCell ref="CX60:DC62"/>
    <mergeCell ref="DD60:DI62"/>
    <mergeCell ref="BN63:BS64"/>
    <mergeCell ref="BT63:BY64"/>
    <mergeCell ref="BZ63:CE64"/>
    <mergeCell ref="CF63:CK64"/>
    <mergeCell ref="CL63:CQ64"/>
    <mergeCell ref="CR63:CW64"/>
    <mergeCell ref="CX63:DC64"/>
    <mergeCell ref="DD63:DI64"/>
    <mergeCell ref="BN65:BS66"/>
    <mergeCell ref="BT65:BY66"/>
    <mergeCell ref="BZ65:CE66"/>
    <mergeCell ref="CF65:CK66"/>
    <mergeCell ref="CL65:CQ66"/>
    <mergeCell ref="CR65:CW66"/>
    <mergeCell ref="CX65:DC66"/>
    <mergeCell ref="DD65:DI66"/>
    <mergeCell ref="BN67:BS68"/>
    <mergeCell ref="BT67:BY68"/>
    <mergeCell ref="BZ67:CE68"/>
    <mergeCell ref="CF67:CK68"/>
    <mergeCell ref="CL67:CQ68"/>
    <mergeCell ref="CR67:CW68"/>
    <mergeCell ref="CX67:DC68"/>
    <mergeCell ref="DD67:DI68"/>
    <mergeCell ref="BN69:BS72"/>
    <mergeCell ref="BT69:BY72"/>
    <mergeCell ref="BZ69:CE72"/>
    <mergeCell ref="CF69:CK72"/>
    <mergeCell ref="CL69:CQ72"/>
    <mergeCell ref="CR69:CW72"/>
    <mergeCell ref="CX69:DC72"/>
    <mergeCell ref="DD69:DI72"/>
    <mergeCell ref="BN73:BS78"/>
    <mergeCell ref="BT73:BY78"/>
    <mergeCell ref="BZ73:CE78"/>
    <mergeCell ref="CF73:CK78"/>
    <mergeCell ref="CL73:CQ78"/>
    <mergeCell ref="CR73:CW78"/>
    <mergeCell ref="CX73:DC78"/>
    <mergeCell ref="DD73:DI78"/>
    <mergeCell ref="BN79:BS80"/>
    <mergeCell ref="BT79:BY80"/>
    <mergeCell ref="BZ79:CE80"/>
    <mergeCell ref="CF79:CK80"/>
    <mergeCell ref="CL79:CQ80"/>
    <mergeCell ref="CR79:CW80"/>
    <mergeCell ref="CX79:DC80"/>
    <mergeCell ref="DD79:DI80"/>
    <mergeCell ref="BN81:BS82"/>
    <mergeCell ref="BT81:BY82"/>
    <mergeCell ref="BZ81:CE82"/>
    <mergeCell ref="CF81:CK82"/>
    <mergeCell ref="CL81:CQ82"/>
    <mergeCell ref="CR81:CW82"/>
    <mergeCell ref="CX81:DC82"/>
    <mergeCell ref="DD81:DI82"/>
    <mergeCell ref="BN87:BS87"/>
    <mergeCell ref="BT87:BY87"/>
    <mergeCell ref="BZ87:CE87"/>
    <mergeCell ref="CF87:CK87"/>
    <mergeCell ref="CL87:CQ87"/>
    <mergeCell ref="CR87:CW87"/>
    <mergeCell ref="CX87:DC87"/>
    <mergeCell ref="DD87:DI87"/>
    <mergeCell ref="BN83:BS84"/>
    <mergeCell ref="BT83:BY84"/>
    <mergeCell ref="BZ83:CE84"/>
    <mergeCell ref="CF83:CK84"/>
    <mergeCell ref="CL83:CQ84"/>
    <mergeCell ref="CR83:CW84"/>
    <mergeCell ref="CX83:DC84"/>
    <mergeCell ref="DD83:DI84"/>
    <mergeCell ref="BN85:BS86"/>
    <mergeCell ref="BT85:BY86"/>
    <mergeCell ref="BZ85:CE86"/>
    <mergeCell ref="CF85:CK86"/>
    <mergeCell ref="CL85:CQ86"/>
    <mergeCell ref="CR85:CW86"/>
    <mergeCell ref="CX85:DC86"/>
    <mergeCell ref="DD85:DI86"/>
  </mergeCells>
  <pageMargins left="0.78740157480314965" right="0.39370078740157483" top="0.59055118110236227" bottom="0.39370078740157483" header="0.27559055118110237" footer="0.27559055118110237"/>
  <pageSetup paperSize="9" scale="44" fitToWidth="0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Предложение</vt:lpstr>
      <vt:lpstr>Основные показатели</vt:lpstr>
      <vt:lpstr>Цены (тарифы)</vt:lpstr>
      <vt:lpstr>'Основные показатели'!Заголовки_для_печати</vt:lpstr>
      <vt:lpstr>'Цены (тарифы)'!Заголовки_для_печати</vt:lpstr>
      <vt:lpstr>'Основные показатели'!Область_печати</vt:lpstr>
      <vt:lpstr>'Цены (тарифы)'!Область_печати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chatina</cp:lastModifiedBy>
  <cp:lastPrinted>2021-04-29T13:52:23Z</cp:lastPrinted>
  <dcterms:created xsi:type="dcterms:W3CDTF">2004-09-19T06:34:55Z</dcterms:created>
  <dcterms:modified xsi:type="dcterms:W3CDTF">2021-04-29T13:54:16Z</dcterms:modified>
</cp:coreProperties>
</file>